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ichlibor\Downloads\"/>
    </mc:Choice>
  </mc:AlternateContent>
  <bookViews>
    <workbookView xWindow="0" yWindow="0" windowWidth="0" windowHeight="0"/>
  </bookViews>
  <sheets>
    <sheet name="Rekapitulace stavby" sheetId="1" r:id="rId1"/>
    <sheet name="856850 - SSZ CH.01 Krále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'856850 - SSZ CH.01 Krále ...'!$C$123:$K$281</definedName>
    <definedName name="_xlnm.Print_Area" localSheetId="1">'856850 - SSZ CH.01 Krále ...'!$C$4:$J$76,'856850 - SSZ CH.01 Krále ...'!$C$113:$J$281</definedName>
    <definedName name="_xlnm.Print_Titles" localSheetId="1">'856850 - SSZ CH.01 Krále 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0"/>
  <c r="J89"/>
  <c r="F89"/>
  <c r="F87"/>
  <c r="E85"/>
  <c r="J16"/>
  <c r="E16"/>
  <c r="F121"/>
  <c r="J15"/>
  <c r="J10"/>
  <c r="J87"/>
  <c i="1" r="L90"/>
  <c r="AM90"/>
  <c r="AM89"/>
  <c r="L89"/>
  <c r="AM87"/>
  <c r="L87"/>
  <c r="L85"/>
  <c r="L84"/>
  <c i="2" r="BK271"/>
  <c r="BK254"/>
  <c r="BK221"/>
  <c r="BK208"/>
  <c r="BK159"/>
  <c r="J233"/>
  <c r="J207"/>
  <c r="J168"/>
  <c r="BK276"/>
  <c r="J245"/>
  <c r="J216"/>
  <c r="J194"/>
  <c r="BK174"/>
  <c r="BK281"/>
  <c r="BK275"/>
  <c r="J255"/>
  <c r="BK235"/>
  <c r="J208"/>
  <c r="J185"/>
  <c r="J140"/>
  <c i="1" r="AS94"/>
  <c i="2" r="J259"/>
  <c r="BK225"/>
  <c r="BK199"/>
  <c r="BK168"/>
  <c r="J132"/>
  <c r="BK247"/>
  <c r="BK213"/>
  <c r="J189"/>
  <c r="BK166"/>
  <c r="J142"/>
  <c r="BK249"/>
  <c r="BK228"/>
  <c r="BK188"/>
  <c r="BK175"/>
  <c r="J146"/>
  <c r="BK246"/>
  <c r="J226"/>
  <c r="J213"/>
  <c r="BK185"/>
  <c r="J151"/>
  <c r="BK260"/>
  <c r="BK250"/>
  <c r="J218"/>
  <c r="BK195"/>
  <c r="J149"/>
  <c r="BK253"/>
  <c r="BK223"/>
  <c r="BK165"/>
  <c r="BK133"/>
  <c r="BK264"/>
  <c r="J234"/>
  <c r="BK196"/>
  <c r="J177"/>
  <c r="BK147"/>
  <c r="J279"/>
  <c r="BK257"/>
  <c r="J237"/>
  <c r="BK204"/>
  <c r="J144"/>
  <c r="BK132"/>
  <c r="J260"/>
  <c r="BK234"/>
  <c r="BK184"/>
  <c r="J156"/>
  <c r="BK131"/>
  <c r="J246"/>
  <c r="BK218"/>
  <c r="J193"/>
  <c r="BK163"/>
  <c r="BK140"/>
  <c r="J128"/>
  <c r="J241"/>
  <c r="BK216"/>
  <c r="BK191"/>
  <c r="BK180"/>
  <c r="BK156"/>
  <c r="J274"/>
  <c r="J263"/>
  <c r="J221"/>
  <c r="J195"/>
  <c r="BK161"/>
  <c r="J133"/>
  <c r="J256"/>
  <c r="J220"/>
  <c r="BK200"/>
  <c r="J265"/>
  <c r="BK224"/>
  <c r="BK179"/>
  <c r="BK136"/>
  <c r="BK268"/>
  <c r="J214"/>
  <c r="BK189"/>
  <c r="J172"/>
  <c r="BK279"/>
  <c r="J273"/>
  <c r="J250"/>
  <c r="J225"/>
  <c r="J198"/>
  <c r="J141"/>
  <c r="J134"/>
  <c r="J267"/>
  <c r="J243"/>
  <c r="J222"/>
  <c r="J183"/>
  <c r="BK142"/>
  <c r="J257"/>
  <c r="BK219"/>
  <c r="BK192"/>
  <c r="BK157"/>
  <c r="J130"/>
  <c r="BK240"/>
  <c r="J203"/>
  <c r="BK190"/>
  <c r="J181"/>
  <c r="J159"/>
  <c r="BK137"/>
  <c r="BK265"/>
  <c r="J239"/>
  <c r="BK220"/>
  <c r="J192"/>
  <c r="BK144"/>
  <c r="J275"/>
  <c r="BK255"/>
  <c r="J249"/>
  <c r="BK215"/>
  <c r="J178"/>
  <c r="BK269"/>
  <c r="BK226"/>
  <c r="BK173"/>
  <c r="J139"/>
  <c r="J272"/>
  <c r="J238"/>
  <c r="BK212"/>
  <c r="J188"/>
  <c r="J165"/>
  <c r="J280"/>
  <c r="J264"/>
  <c r="BK238"/>
  <c r="BK217"/>
  <c r="J186"/>
  <c r="J143"/>
  <c r="BK135"/>
  <c r="J268"/>
  <c r="BK230"/>
  <c r="BK210"/>
  <c r="J169"/>
  <c r="BK153"/>
  <c r="BK128"/>
  <c r="BK236"/>
  <c r="BK194"/>
  <c r="BK178"/>
  <c r="J135"/>
  <c r="J271"/>
  <c r="J202"/>
  <c r="BK182"/>
  <c r="J166"/>
  <c r="J138"/>
  <c r="BK270"/>
  <c r="J228"/>
  <c r="BK214"/>
  <c r="BK146"/>
  <c r="J261"/>
  <c r="J236"/>
  <c r="BK181"/>
  <c r="BK261"/>
  <c r="BK232"/>
  <c r="J201"/>
  <c r="BK149"/>
  <c r="BK277"/>
  <c r="BK256"/>
  <c r="BK231"/>
  <c r="BK202"/>
  <c r="BK186"/>
  <c r="BK134"/>
  <c r="BK278"/>
  <c r="J244"/>
  <c r="BK211"/>
  <c r="BK177"/>
  <c r="BK127"/>
  <c r="J247"/>
  <c r="J174"/>
  <c r="BK141"/>
  <c r="BK248"/>
  <c r="J232"/>
  <c r="BK205"/>
  <c r="J175"/>
  <c r="J136"/>
  <c r="BK272"/>
  <c r="BK239"/>
  <c r="BK198"/>
  <c r="J187"/>
  <c r="J153"/>
  <c r="J269"/>
  <c r="J240"/>
  <c r="BK201"/>
  <c r="J163"/>
  <c r="BK129"/>
  <c r="J270"/>
  <c r="BK252"/>
  <c r="BK242"/>
  <c r="J210"/>
  <c r="J191"/>
  <c r="BK274"/>
  <c r="BK241"/>
  <c r="J206"/>
  <c r="J148"/>
  <c r="BK130"/>
  <c r="BK244"/>
  <c r="BK203"/>
  <c r="J180"/>
  <c r="BK169"/>
  <c r="J281"/>
  <c r="J278"/>
  <c r="J258"/>
  <c r="J254"/>
  <c r="J230"/>
  <c r="J200"/>
  <c r="J173"/>
  <c r="BK139"/>
  <c r="J276"/>
  <c r="J248"/>
  <c r="J212"/>
  <c r="BK176"/>
  <c r="J164"/>
  <c r="J137"/>
  <c r="BK251"/>
  <c r="J235"/>
  <c r="J209"/>
  <c r="J184"/>
  <c r="BK170"/>
  <c r="BK145"/>
  <c r="J129"/>
  <c r="BK245"/>
  <c r="J217"/>
  <c r="J196"/>
  <c r="BK167"/>
  <c r="J131"/>
  <c r="J266"/>
  <c r="J242"/>
  <c r="J215"/>
  <c r="BK193"/>
  <c r="J145"/>
  <c r="BK263"/>
  <c r="J251"/>
  <c r="J219"/>
  <c r="BK207"/>
  <c r="J161"/>
  <c r="BK259"/>
  <c r="BK209"/>
  <c r="J176"/>
  <c r="BK143"/>
  <c r="BK267"/>
  <c r="BK233"/>
  <c r="J211"/>
  <c r="J179"/>
  <c r="BK164"/>
  <c r="BK280"/>
  <c r="J277"/>
  <c r="J252"/>
  <c r="J223"/>
  <c r="BK187"/>
  <c r="J170"/>
  <c r="BK138"/>
  <c r="J253"/>
  <c r="J231"/>
  <c r="BK206"/>
  <c r="J167"/>
  <c r="J147"/>
  <c r="BK258"/>
  <c r="J224"/>
  <c r="J204"/>
  <c r="J182"/>
  <c r="BK151"/>
  <c r="BK266"/>
  <c r="BK237"/>
  <c r="J199"/>
  <c r="BK183"/>
  <c r="BK172"/>
  <c r="BK148"/>
  <c r="BK273"/>
  <c r="BK243"/>
  <c r="BK222"/>
  <c r="J205"/>
  <c r="J190"/>
  <c r="J157"/>
  <c r="J127"/>
  <c l="1" r="BK126"/>
  <c r="T155"/>
  <c r="T154"/>
  <c r="P171"/>
  <c r="R171"/>
  <c r="BK171"/>
  <c r="J171"/>
  <c r="J104"/>
  <c r="BK229"/>
  <c r="J229"/>
  <c r="J106"/>
  <c r="T126"/>
  <c r="T125"/>
  <c r="BK155"/>
  <c r="J155"/>
  <c r="J100"/>
  <c r="R162"/>
  <c r="R160"/>
  <c r="T171"/>
  <c r="R126"/>
  <c r="R125"/>
  <c r="R155"/>
  <c r="R154"/>
  <c r="BK162"/>
  <c r="J162"/>
  <c r="J103"/>
  <c r="P229"/>
  <c r="P155"/>
  <c r="P154"/>
  <c r="T162"/>
  <c r="T160"/>
  <c r="T229"/>
  <c r="P126"/>
  <c r="P125"/>
  <c r="P162"/>
  <c r="P160"/>
  <c r="R229"/>
  <c r="BK150"/>
  <c r="J150"/>
  <c r="J97"/>
  <c r="BK158"/>
  <c r="J158"/>
  <c r="J101"/>
  <c r="BK227"/>
  <c r="J227"/>
  <c r="J105"/>
  <c r="BK152"/>
  <c r="J152"/>
  <c r="J98"/>
  <c r="F90"/>
  <c r="BE166"/>
  <c r="BE168"/>
  <c r="BE169"/>
  <c r="BE176"/>
  <c r="BE177"/>
  <c r="BE184"/>
  <c r="BE200"/>
  <c r="BE211"/>
  <c r="BE212"/>
  <c r="BE230"/>
  <c r="BE231"/>
  <c r="BE232"/>
  <c r="BE236"/>
  <c r="BE248"/>
  <c r="BE251"/>
  <c r="BE258"/>
  <c r="BE132"/>
  <c r="BE136"/>
  <c r="BE170"/>
  <c r="BE192"/>
  <c r="BE205"/>
  <c r="BE210"/>
  <c r="BE215"/>
  <c r="BE243"/>
  <c r="BE253"/>
  <c r="BE265"/>
  <c r="BE137"/>
  <c r="BE141"/>
  <c r="BE143"/>
  <c r="BE144"/>
  <c r="BE153"/>
  <c r="BE159"/>
  <c r="BE187"/>
  <c r="BE196"/>
  <c r="BE199"/>
  <c r="BE201"/>
  <c r="BE206"/>
  <c r="BE207"/>
  <c r="BE208"/>
  <c r="BE214"/>
  <c r="BE222"/>
  <c r="BE225"/>
  <c r="BE228"/>
  <c r="BE233"/>
  <c r="BE238"/>
  <c r="BE239"/>
  <c r="BE240"/>
  <c r="BE241"/>
  <c r="BE244"/>
  <c r="BE260"/>
  <c r="BE263"/>
  <c r="BE268"/>
  <c r="BE273"/>
  <c r="BE274"/>
  <c r="J118"/>
  <c r="BE127"/>
  <c r="BE138"/>
  <c r="BE139"/>
  <c r="BE140"/>
  <c r="BE145"/>
  <c r="BE148"/>
  <c r="BE179"/>
  <c r="BE186"/>
  <c r="BE188"/>
  <c r="BE189"/>
  <c r="BE202"/>
  <c r="BE218"/>
  <c r="BE235"/>
  <c r="BE245"/>
  <c r="BE252"/>
  <c r="BE254"/>
  <c r="BE257"/>
  <c r="BE261"/>
  <c r="BE272"/>
  <c r="BE277"/>
  <c r="BE131"/>
  <c r="BE133"/>
  <c r="BE142"/>
  <c r="BE151"/>
  <c r="BE163"/>
  <c r="BE164"/>
  <c r="BE167"/>
  <c r="BE175"/>
  <c r="BE181"/>
  <c r="BE195"/>
  <c r="BE221"/>
  <c r="BE246"/>
  <c r="BE247"/>
  <c r="BE259"/>
  <c r="BE269"/>
  <c r="BE270"/>
  <c r="BE278"/>
  <c r="BE279"/>
  <c r="BE280"/>
  <c r="BE281"/>
  <c r="BE128"/>
  <c r="BE130"/>
  <c r="BE146"/>
  <c r="BE149"/>
  <c r="BE156"/>
  <c r="BE157"/>
  <c r="BE185"/>
  <c r="BE193"/>
  <c r="BE194"/>
  <c r="BE209"/>
  <c r="BE220"/>
  <c r="BE226"/>
  <c r="BE237"/>
  <c r="BE242"/>
  <c r="BE250"/>
  <c r="BE255"/>
  <c r="BE266"/>
  <c r="BE271"/>
  <c r="BE275"/>
  <c r="BE129"/>
  <c r="BE134"/>
  <c r="BE135"/>
  <c r="BE147"/>
  <c r="BE161"/>
  <c r="BE178"/>
  <c r="BE182"/>
  <c r="BE183"/>
  <c r="BE190"/>
  <c r="BE191"/>
  <c r="BE213"/>
  <c r="BE217"/>
  <c r="BE219"/>
  <c r="BE249"/>
  <c r="BE256"/>
  <c r="BE267"/>
  <c r="BE165"/>
  <c r="BE172"/>
  <c r="BE173"/>
  <c r="BE174"/>
  <c r="BE180"/>
  <c r="BE198"/>
  <c r="BE203"/>
  <c r="BE204"/>
  <c r="BE216"/>
  <c r="BE223"/>
  <c r="BE224"/>
  <c r="BE234"/>
  <c r="BE264"/>
  <c r="BE276"/>
  <c r="F34"/>
  <c i="1" r="BC95"/>
  <c r="BC94"/>
  <c r="AY94"/>
  <c i="2" r="J32"/>
  <c i="1" r="AW95"/>
  <c i="2" r="F35"/>
  <c i="1" r="BD95"/>
  <c r="BD94"/>
  <c r="W33"/>
  <c i="2" r="F33"/>
  <c i="1" r="BB95"/>
  <c r="BB94"/>
  <c r="W31"/>
  <c i="2" r="F32"/>
  <c i="1" r="BA95"/>
  <c r="BA94"/>
  <c r="W30"/>
  <c i="2" l="1" r="R124"/>
  <c r="T124"/>
  <c r="BK125"/>
  <c r="J125"/>
  <c r="J95"/>
  <c r="P124"/>
  <c i="1" r="AU95"/>
  <c i="2" r="BK160"/>
  <c r="J160"/>
  <c r="J102"/>
  <c r="J126"/>
  <c r="J96"/>
  <c r="BK154"/>
  <c r="J154"/>
  <c r="J99"/>
  <c i="1" r="AW94"/>
  <c r="AK30"/>
  <c i="2" r="F31"/>
  <c i="1" r="AZ95"/>
  <c r="AZ94"/>
  <c r="AV94"/>
  <c r="AK29"/>
  <c r="AU94"/>
  <c r="W32"/>
  <c i="2" r="J31"/>
  <c i="1" r="AV95"/>
  <c r="AT95"/>
  <c r="AX94"/>
  <c i="2" l="1" r="BK124"/>
  <c r="J124"/>
  <c r="J28"/>
  <c i="1" r="AG95"/>
  <c r="AG94"/>
  <c r="AK26"/>
  <c r="AK35"/>
  <c r="W29"/>
  <c r="AT94"/>
  <c r="AN94"/>
  <c i="2" l="1" r="J37"/>
  <c r="J94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<sst xmlns="http://schemas.openxmlformats.org/spreadsheetml/2006/main">
  <si>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</si>
  <si>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</si>
  <si>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</si>
  <si>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</si>
  <si>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</si>
  <si>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{d2bcd2f1-d17a-43b6-aab2-d66620da114d}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</si>
  <si>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</si>
  <si>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</si>
  <si>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</si>
  <si>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</si>
  <si>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</si>
  <si>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</si>
  <si>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</si>
  <si>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</si>
  <si>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856850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</si>
  <si>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</si>
  <si>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</si>
  <si>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SSZ CH.01 Krále Jana - Fominova, Obec Chotěboř</t>
  </si>
  <si>
    <t>KSO:</t>
  </si>
  <si>
    <t>CC-CZ:</t>
  </si>
  <si>
    <t>Místo:</t>
  </si>
  <si>
    <t xml:space="preserve"> </t>
  </si>
  <si>
    <t>Datum:</t>
  </si>
  <si>
    <t>5. 10. 2023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</si>
  <si>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</si>
  <si>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</si>
  <si>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</si>
  <si>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</si>
  <si>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</si>
  <si>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</si>
  <si>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</si>
  <si>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</si>
  <si>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</si>
  <si>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</si>
  <si>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</si>
  <si>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</si>
  <si>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</si>
  <si>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</si>
  <si>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</si>
  <si>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</si>
  <si>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</si>
  <si>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</si>
  <si>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</si>
  <si>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</si>
  <si>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</si>
  <si>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</si>
  <si>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</si>
  <si>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</si>
  <si>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</si>
  <si>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</si>
  <si>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</si>
  <si>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</si>
  <si>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</si>
  <si>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</si>
  <si>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</si>
  <si>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</si>
  <si>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</si>
  <si>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</si>
  <si>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</si>
  <si>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</si>
  <si>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</si>
  <si>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</si>
  <si>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</si>
  <si>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</si>
  <si>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</si>
  <si>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</si>
  <si>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</si>
  <si>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</si>
  <si>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</si>
  <si>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</si>
  <si>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</si>
  <si>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</si>
  <si>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</si>
  <si>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</si>
  <si>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</si>
  <si>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</si>
  <si>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</si>
  <si>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</si>
  <si>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</si>
  <si>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</si>
  <si>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</si>
  <si>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</si>
  <si>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</si>
  <si>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</si>
  <si>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</si>
  <si>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</si>
  <si>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</si>
  <si>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</si>
  <si>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</si>
  <si>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</si>
  <si>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</si>
  <si>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</si>
  <si>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</si>
  <si>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</si>
  <si>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</si>
  <si>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</si>
  <si>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</si>
  <si>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23-M - Montáže potrubí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</si>
  <si>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</si>
  <si>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</si>
  <si>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</si>
  <si>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</si>
  <si>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</si>
  <si>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</si>
  <si>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</si>
  <si>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</si>
  <si>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</si>
  <si>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</si>
  <si>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</si>
  <si>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</si>
  <si>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</si>
  <si>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</si>
  <si>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</si>
  <si>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</si>
  <si>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</si>
  <si>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</si>
  <si>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</si>
  <si>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</si>
  <si>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</si>
  <si>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</si>
  <si>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4</t>
  </si>
  <si>
    <t>-1341196957</t>
  </si>
  <si>
    <t>220 30-0803.R00</t>
  </si>
  <si>
    <t xml:space="preserve">Forma drátová do 30 vodičů  </t>
  </si>
  <si>
    <t>kus</t>
  </si>
  <si>
    <t>2112982225</t>
  </si>
  <si>
    <t>3</t>
  </si>
  <si>
    <t>M</t>
  </si>
  <si>
    <t>35442062</t>
  </si>
  <si>
    <t>pás zemnící 30x4mm FeZn</t>
  </si>
  <si>
    <t>kg</t>
  </si>
  <si>
    <t>8</t>
  </si>
  <si>
    <t>948920417</t>
  </si>
  <si>
    <t>35441073</t>
  </si>
  <si>
    <t>drát D 10mm FeZn</t>
  </si>
  <si>
    <t>724907349</t>
  </si>
  <si>
    <t>5</t>
  </si>
  <si>
    <t>SSZ9011R</t>
  </si>
  <si>
    <t>Dokumentace skutečného provedení stavby</t>
  </si>
  <si>
    <t>262144</t>
  </si>
  <si>
    <t>-1151554394</t>
  </si>
  <si>
    <t>6</t>
  </si>
  <si>
    <t>34111165</t>
  </si>
  <si>
    <t>kabel instalační jádro Cu plné izolace PVC plášť PVC 450/750V (CYKY) 24x1,5mm2</t>
  </si>
  <si>
    <t>256</t>
  </si>
  <si>
    <t>64</t>
  </si>
  <si>
    <t>759640458</t>
  </si>
  <si>
    <t>7</t>
  </si>
  <si>
    <t>34143306</t>
  </si>
  <si>
    <t>kabel ovládací flexibilní jádro Cu lanované izolace PVC plášť PVC 300/500V (CMSM) 5x1,50mm2</t>
  </si>
  <si>
    <t>1901577749</t>
  </si>
  <si>
    <t>34143322</t>
  </si>
  <si>
    <t>kabel ovládací flexibilní jádro Cu lanované izolace PVC plášť PVC 300/500V (CMSM) 7x1,50mm2</t>
  </si>
  <si>
    <t>-603512079</t>
  </si>
  <si>
    <t>9</t>
  </si>
  <si>
    <t>35442110</t>
  </si>
  <si>
    <t>štítek plastový - čísla svodů</t>
  </si>
  <si>
    <t>1770192898</t>
  </si>
  <si>
    <t>10</t>
  </si>
  <si>
    <t>1152312R</t>
  </si>
  <si>
    <t>Základnový rám pod stožár</t>
  </si>
  <si>
    <t>-1361897619</t>
  </si>
  <si>
    <t>11</t>
  </si>
  <si>
    <t>1010075887</t>
  </si>
  <si>
    <t>Dvířka stožárová Dvířka stožárová</t>
  </si>
  <si>
    <t>1622858784</t>
  </si>
  <si>
    <t>12</t>
  </si>
  <si>
    <t>SSZ9033R</t>
  </si>
  <si>
    <t>Přechodka chráničky 110/50</t>
  </si>
  <si>
    <t>1352322234</t>
  </si>
  <si>
    <t>13</t>
  </si>
  <si>
    <t>SSZ9032R</t>
  </si>
  <si>
    <t>T kus 110/110/110</t>
  </si>
  <si>
    <t>-1954073184</t>
  </si>
  <si>
    <t>14</t>
  </si>
  <si>
    <t>406100045R</t>
  </si>
  <si>
    <t>Mikroprocesorový řadič SSZ vč. SW</t>
  </si>
  <si>
    <t>-228935704</t>
  </si>
  <si>
    <t>460 07-0543.R00</t>
  </si>
  <si>
    <t>Jáma pro stožár výložníkový zapuštěný, hornina 3</t>
  </si>
  <si>
    <t>742641293</t>
  </si>
  <si>
    <t>16</t>
  </si>
  <si>
    <t>460 07-0553.R00</t>
  </si>
  <si>
    <t>Jáma pro stožár patkový na základovém rámu, hor.3</t>
  </si>
  <si>
    <t>-1126583821</t>
  </si>
  <si>
    <t>17</t>
  </si>
  <si>
    <t>460 07-0563.R00</t>
  </si>
  <si>
    <t>Jáma pro základ řadiče, hornina třídy 3</t>
  </si>
  <si>
    <t>1202300515</t>
  </si>
  <si>
    <t>18</t>
  </si>
  <si>
    <t>404451649R</t>
  </si>
  <si>
    <t>Stožár výložníkový SSZ s vyložením 3m</t>
  </si>
  <si>
    <t>-434606024</t>
  </si>
  <si>
    <t>19</t>
  </si>
  <si>
    <t>404451649R1</t>
  </si>
  <si>
    <t>Stožár výložníkový SSZ s vyložením 3,5m</t>
  </si>
  <si>
    <t>-1669776574</t>
  </si>
  <si>
    <t>20</t>
  </si>
  <si>
    <t>404451649R2</t>
  </si>
  <si>
    <t>Stožár výložníkový SSZ s vyložením 4m</t>
  </si>
  <si>
    <t>-1403047616</t>
  </si>
  <si>
    <t>404451650R</t>
  </si>
  <si>
    <t>Stožár chodecký prodloužený 3,8m nad terén</t>
  </si>
  <si>
    <t>1560091302</t>
  </si>
  <si>
    <t>22</t>
  </si>
  <si>
    <t>SSZ9029R</t>
  </si>
  <si>
    <t>Osvětlení obchozích pěších tras v době snížené viditelnosti</t>
  </si>
  <si>
    <t>1584452678</t>
  </si>
  <si>
    <t>23</t>
  </si>
  <si>
    <t>SSZ9028R</t>
  </si>
  <si>
    <t>Měření hluku</t>
  </si>
  <si>
    <t>kpl</t>
  </si>
  <si>
    <t>-437182236</t>
  </si>
  <si>
    <t>Trubní vedení</t>
  </si>
  <si>
    <t>24</t>
  </si>
  <si>
    <t>877251113R</t>
  </si>
  <si>
    <t>Montáž elektro T-kusů d 110</t>
  </si>
  <si>
    <t>287747880</t>
  </si>
  <si>
    <t>Ostatní konstrukce a práce, bourání</t>
  </si>
  <si>
    <t>25</t>
  </si>
  <si>
    <t>914111121</t>
  </si>
  <si>
    <t>Montáž svislé dopravní značky do velikosti 2 m2 objímkami na sloupek nebo konzolu</t>
  </si>
  <si>
    <t>1632183125</t>
  </si>
  <si>
    <t>PSV</t>
  </si>
  <si>
    <t>Práce a dodávky PSV</t>
  </si>
  <si>
    <t>741</t>
  </si>
  <si>
    <t>Elektroinstalace - silnoproud</t>
  </si>
  <si>
    <t>26</t>
  </si>
  <si>
    <t>741122133</t>
  </si>
  <si>
    <t>Montáž kabel Cu plný kulatý žíla 4x10 mm2 zatažený v trubkách (např. CYKY)</t>
  </si>
  <si>
    <t>164943323</t>
  </si>
  <si>
    <t>27</t>
  </si>
  <si>
    <t>741122153</t>
  </si>
  <si>
    <t>Montáž kabel Cu plný kulatý žíla 24x1,5 mm2 zatažený v trubkách (např. CYKY)</t>
  </si>
  <si>
    <t>54099109</t>
  </si>
  <si>
    <t>742</t>
  </si>
  <si>
    <t>Elektroinstalace - slaboproud</t>
  </si>
  <si>
    <t>28</t>
  </si>
  <si>
    <t>742111101</t>
  </si>
  <si>
    <t>Montáž revizních dvířek plastových</t>
  </si>
  <si>
    <t>-1682923711</t>
  </si>
  <si>
    <t>Práce a dodávky M</t>
  </si>
  <si>
    <t>29</t>
  </si>
  <si>
    <t>1738099R</t>
  </si>
  <si>
    <t>Držák kamery videodetekce</t>
  </si>
  <si>
    <t>1601207795</t>
  </si>
  <si>
    <t>21-M</t>
  </si>
  <si>
    <t>Elektromontáže</t>
  </si>
  <si>
    <t>30</t>
  </si>
  <si>
    <t>210050701R</t>
  </si>
  <si>
    <t>Montáž pohyblivého třmenu návěstidla na výložníku</t>
  </si>
  <si>
    <t>2032824782</t>
  </si>
  <si>
    <t>31</t>
  </si>
  <si>
    <t>210220020</t>
  </si>
  <si>
    <t>Montáž uzemňovacího vedení vodičů FeZn pomocí svorek v zemi páskou do 120 mm2 ve městské zástavbě</t>
  </si>
  <si>
    <t>2034828399</t>
  </si>
  <si>
    <t>32</t>
  </si>
  <si>
    <t>2000005068</t>
  </si>
  <si>
    <t>TCEKFY 1 P 1,0 C</t>
  </si>
  <si>
    <t>861446723</t>
  </si>
  <si>
    <t>33</t>
  </si>
  <si>
    <t>210220022</t>
  </si>
  <si>
    <t>Montáž uzemňovacího vedení vodičů FeZn pomocí svorek v zemi drátem průměru do 10 mm ve městské zástavbě</t>
  </si>
  <si>
    <t>-319430813</t>
  </si>
  <si>
    <t>34</t>
  </si>
  <si>
    <t>2000004120</t>
  </si>
  <si>
    <t>TCEKFY 2 P 1,0 C</t>
  </si>
  <si>
    <t>541606902</t>
  </si>
  <si>
    <t>35</t>
  </si>
  <si>
    <t>2000004129</t>
  </si>
  <si>
    <t>TCEKFY 3 P 1,0 C</t>
  </si>
  <si>
    <t>139896899</t>
  </si>
  <si>
    <t>36</t>
  </si>
  <si>
    <t>210220401</t>
  </si>
  <si>
    <t>Montáž doplňků hromosvodného vedení - štítků k označení svodů</t>
  </si>
  <si>
    <t>984816975</t>
  </si>
  <si>
    <t>37</t>
  </si>
  <si>
    <t>222 01-0711.R00</t>
  </si>
  <si>
    <t>Přečíslování stožáru</t>
  </si>
  <si>
    <t>1460453911</t>
  </si>
  <si>
    <t>22-M</t>
  </si>
  <si>
    <t>Montáže technologických zařízení pro dopravní stavby</t>
  </si>
  <si>
    <t>38</t>
  </si>
  <si>
    <t>220060771</t>
  </si>
  <si>
    <t>Montáž kabelu závlačného ručně zatahováného do rour kabelovodů s jádrem 1 mm TCE/KE, KFE, KEZE, 1 až 7 P</t>
  </si>
  <si>
    <t>-52353760</t>
  </si>
  <si>
    <t>39</t>
  </si>
  <si>
    <t>220110161</t>
  </si>
  <si>
    <t>Ukončení celoplastového kabelu s pancířem v závěru nebo rozvaděči se zářezovými svorkovnicemi do 10 žil</t>
  </si>
  <si>
    <t>-520309078</t>
  </si>
  <si>
    <t>40</t>
  </si>
  <si>
    <t>220110163</t>
  </si>
  <si>
    <t>Ukončení celoplastového kabelu s pancířem v závěru nebo rozvaděči se zářezovými svorkovnicemi do 40 žil</t>
  </si>
  <si>
    <t>-237073226</t>
  </si>
  <si>
    <t>41</t>
  </si>
  <si>
    <t>220110346</t>
  </si>
  <si>
    <t>Montáž štítku kabelového průběžného</t>
  </si>
  <si>
    <t>1099091801</t>
  </si>
  <si>
    <t>42</t>
  </si>
  <si>
    <t>220300533</t>
  </si>
  <si>
    <t>Ukončení vodiče na kabelu CMSM do 7 žil 1,50 mm2 na svorkovnici [WAGO]</t>
  </si>
  <si>
    <t>1811769002</t>
  </si>
  <si>
    <t>43</t>
  </si>
  <si>
    <t>220960003</t>
  </si>
  <si>
    <t>Montáž stožáru nebo sloupku výložníkového zapušťěného</t>
  </si>
  <si>
    <t>-15759338</t>
  </si>
  <si>
    <t>44</t>
  </si>
  <si>
    <t>220960003R</t>
  </si>
  <si>
    <t>Montáž stožáru chodeckého</t>
  </si>
  <si>
    <t>151423899</t>
  </si>
  <si>
    <t>45</t>
  </si>
  <si>
    <t>220960005</t>
  </si>
  <si>
    <t>Montáž výložníku na stožár</t>
  </si>
  <si>
    <t>-1677569429</t>
  </si>
  <si>
    <t>46</t>
  </si>
  <si>
    <t>SSZ9044R</t>
  </si>
  <si>
    <t>Skříň ručního řízení SSZ</t>
  </si>
  <si>
    <t>2112577970</t>
  </si>
  <si>
    <t>47</t>
  </si>
  <si>
    <t>220960021</t>
  </si>
  <si>
    <t>Montáž svorkovnice stožárové</t>
  </si>
  <si>
    <t>1851694437</t>
  </si>
  <si>
    <t>48</t>
  </si>
  <si>
    <t>220960031</t>
  </si>
  <si>
    <t>Montáž sestaveného návěstidla jednokomorového na stožár</t>
  </si>
  <si>
    <t>-926135927</t>
  </si>
  <si>
    <t>49</t>
  </si>
  <si>
    <t>220960036</t>
  </si>
  <si>
    <t>Montáž sestaveného návěstidla dvoukomorového na stožár</t>
  </si>
  <si>
    <t>1425564514</t>
  </si>
  <si>
    <t>50</t>
  </si>
  <si>
    <t>220960041</t>
  </si>
  <si>
    <t>Montáž sestaveného návěstidla tříkomorového na stožár</t>
  </si>
  <si>
    <t>2068433827</t>
  </si>
  <si>
    <t>51</t>
  </si>
  <si>
    <t>220960044</t>
  </si>
  <si>
    <t>Montáž sestaveného návěstidla tříkomorového průměru 300 mm na výložník</t>
  </si>
  <si>
    <t>218818040</t>
  </si>
  <si>
    <t>52</t>
  </si>
  <si>
    <t>SSZ9019Z</t>
  </si>
  <si>
    <t>Zabezpečení výkopu oplocenkami</t>
  </si>
  <si>
    <t>kus/den</t>
  </si>
  <si>
    <t>1024</t>
  </si>
  <si>
    <t>1744038645</t>
  </si>
  <si>
    <t>53</t>
  </si>
  <si>
    <t>SSZ9008R</t>
  </si>
  <si>
    <t>Naváděcí pás pro bezbariérové přechody nad dl. 3,5m</t>
  </si>
  <si>
    <t>-1612347665</t>
  </si>
  <si>
    <t>54</t>
  </si>
  <si>
    <t>SSZ9007Z</t>
  </si>
  <si>
    <t>Bezbariérový přechod pro nevidomé z čer. dlažby s naváděcím pásem do délky 3,5m</t>
  </si>
  <si>
    <t>1064105587</t>
  </si>
  <si>
    <t>55</t>
  </si>
  <si>
    <t>220960113</t>
  </si>
  <si>
    <t>Montáž signalizačního zařízení pro nevidomé na návěstidlo</t>
  </si>
  <si>
    <t>108046064</t>
  </si>
  <si>
    <t>56</t>
  </si>
  <si>
    <t>220960119</t>
  </si>
  <si>
    <t>Montáž dopravního videodetektoru na stožár</t>
  </si>
  <si>
    <t>-578983880</t>
  </si>
  <si>
    <t>57</t>
  </si>
  <si>
    <t>220960124</t>
  </si>
  <si>
    <t>Nastavení dopravního videodetektoru na stožáru</t>
  </si>
  <si>
    <t>1570927255</t>
  </si>
  <si>
    <t>58</t>
  </si>
  <si>
    <t>220960126</t>
  </si>
  <si>
    <t>Montáž tlačítka pro chodce na stožár</t>
  </si>
  <si>
    <t>-559115531</t>
  </si>
  <si>
    <t>59</t>
  </si>
  <si>
    <t>220960156</t>
  </si>
  <si>
    <t>Montáž upevňovací soupravy dopravních značek na stožár</t>
  </si>
  <si>
    <t>698983843</t>
  </si>
  <si>
    <t>60</t>
  </si>
  <si>
    <t>220960182</t>
  </si>
  <si>
    <t>Montáž řadiče přes šest světelných skupin</t>
  </si>
  <si>
    <t>-316615973</t>
  </si>
  <si>
    <t>61</t>
  </si>
  <si>
    <t>220960191</t>
  </si>
  <si>
    <t>Regulace a aktivace jedné signální skupiny s použitím montážní plošiny</t>
  </si>
  <si>
    <t>-709830690</t>
  </si>
  <si>
    <t>62</t>
  </si>
  <si>
    <t>220960196</t>
  </si>
  <si>
    <t>Regulace a aktivace každé další signální skupiny s použitím montážní plošiny</t>
  </si>
  <si>
    <t>186295452</t>
  </si>
  <si>
    <t>VV</t>
  </si>
  <si>
    <t>1*12 "Přepočtené koeficientem množství</t>
  </si>
  <si>
    <t>63</t>
  </si>
  <si>
    <t>404135599R</t>
  </si>
  <si>
    <t>Chodecké návěstidlo, včetně montážního příslušenství</t>
  </si>
  <si>
    <t>325478238</t>
  </si>
  <si>
    <t>40445616</t>
  </si>
  <si>
    <t>značky upravující přednost P6 900mm retroreflexní</t>
  </si>
  <si>
    <t>-1665218799</t>
  </si>
  <si>
    <t>65</t>
  </si>
  <si>
    <t>40445613</t>
  </si>
  <si>
    <t>značky upravující přednost P2, P3, P8 1250mm retroreflexní</t>
  </si>
  <si>
    <t>-2062627988</t>
  </si>
  <si>
    <t>66</t>
  </si>
  <si>
    <t>40445230R</t>
  </si>
  <si>
    <t>sloupek pro dopravní značku 4,5m</t>
  </si>
  <si>
    <t>803302024</t>
  </si>
  <si>
    <t>67</t>
  </si>
  <si>
    <t>SSZ9061R</t>
  </si>
  <si>
    <t>jednotka JAZS-1 pro dálkové ovládání ZN</t>
  </si>
  <si>
    <t>358957780</t>
  </si>
  <si>
    <t>68</t>
  </si>
  <si>
    <t>1178645R</t>
  </si>
  <si>
    <t>SPONA S154</t>
  </si>
  <si>
    <t>balení</t>
  </si>
  <si>
    <t>226762618</t>
  </si>
  <si>
    <t>69</t>
  </si>
  <si>
    <t>24633006R</t>
  </si>
  <si>
    <t>Pěna montážní polyuretanová 750ml</t>
  </si>
  <si>
    <t>-1630534270</t>
  </si>
  <si>
    <t>70</t>
  </si>
  <si>
    <t>1147138</t>
  </si>
  <si>
    <t>VYSTRAZNA FOLIE CERVENA 33/100 330X100</t>
  </si>
  <si>
    <t>-494087449</t>
  </si>
  <si>
    <t>71</t>
  </si>
  <si>
    <t>1141607R</t>
  </si>
  <si>
    <t>TRUBKA KORIGOVANÁ 50MM CERNA KF 09050 FA</t>
  </si>
  <si>
    <t>907758164</t>
  </si>
  <si>
    <t>72</t>
  </si>
  <si>
    <t>1163893R</t>
  </si>
  <si>
    <t>TRUBKA KORUGOVANÁ 110 CERNA KF 09110 UVFA</t>
  </si>
  <si>
    <t>1453258873</t>
  </si>
  <si>
    <t>73</t>
  </si>
  <si>
    <t>1219612R</t>
  </si>
  <si>
    <t>OCELOVY PASEK B136 19mm x 30m</t>
  </si>
  <si>
    <t>role</t>
  </si>
  <si>
    <t>-601261073</t>
  </si>
  <si>
    <t>74</t>
  </si>
  <si>
    <t>SSZ9015R</t>
  </si>
  <si>
    <t>Jednotka videodetekce, včetně SW</t>
  </si>
  <si>
    <t>-1227583115</t>
  </si>
  <si>
    <t>75</t>
  </si>
  <si>
    <t>31674134R</t>
  </si>
  <si>
    <t>výzbroj ZB - doplnění pro napaj. kabel</t>
  </si>
  <si>
    <t>-1047718049</t>
  </si>
  <si>
    <t>76</t>
  </si>
  <si>
    <t>1552848</t>
  </si>
  <si>
    <t>SVORKA RADOVA WAGO 4 ZEL-ZL. 769-217</t>
  </si>
  <si>
    <t>-1159652938</t>
  </si>
  <si>
    <t>77</t>
  </si>
  <si>
    <t>1752907</t>
  </si>
  <si>
    <t>STOZAROVA VYZBROJ SR720/UN</t>
  </si>
  <si>
    <t>772170</t>
  </si>
  <si>
    <t>78</t>
  </si>
  <si>
    <t>40445220R</t>
  </si>
  <si>
    <t>držák dopravní značky na stožár</t>
  </si>
  <si>
    <t>-582878784</t>
  </si>
  <si>
    <t>79</t>
  </si>
  <si>
    <t>404135600R</t>
  </si>
  <si>
    <t>Třísvětlové návěstidlo na stožár, 210 mm, včetně montážního příslušenství</t>
  </si>
  <si>
    <t>-944411108</t>
  </si>
  <si>
    <t>80</t>
  </si>
  <si>
    <t>404135598R</t>
  </si>
  <si>
    <t>Jednokomorové návěstidlo pr. 300 mm, včetně montážního příslušenství</t>
  </si>
  <si>
    <t>134265663</t>
  </si>
  <si>
    <t>81</t>
  </si>
  <si>
    <t>404135565R</t>
  </si>
  <si>
    <t>Třísvětlové návěstidlo na výložník 300 mm, včetně montážního příslušenství, bez symbolu</t>
  </si>
  <si>
    <t>869557870</t>
  </si>
  <si>
    <t>82</t>
  </si>
  <si>
    <t>404135565R1</t>
  </si>
  <si>
    <t>Pohyblivý třmen pro montáž silničního návěstidla na výložník</t>
  </si>
  <si>
    <t>-142056030</t>
  </si>
  <si>
    <t>83</t>
  </si>
  <si>
    <t>220960197</t>
  </si>
  <si>
    <t>Regulace a aktivace každé další signální skupiny bez použití montážní plošiny</t>
  </si>
  <si>
    <t>190589027</t>
  </si>
  <si>
    <t>84</t>
  </si>
  <si>
    <t>220960301</t>
  </si>
  <si>
    <t>Příprava ke komplexnímu vyzkoušení křižovatky s MR řadičem za první signální skupinu</t>
  </si>
  <si>
    <t>-817920522</t>
  </si>
  <si>
    <t>85</t>
  </si>
  <si>
    <t>220960311</t>
  </si>
  <si>
    <t>Komplexní vyzkoušení křižovatky s MR řadičem před uvedením zařízení do provozu do pěti signálních skupin</t>
  </si>
  <si>
    <t>-175187534</t>
  </si>
  <si>
    <t>86</t>
  </si>
  <si>
    <t>SSZ9038R</t>
  </si>
  <si>
    <t>Betonový základ výložníkového stožáru</t>
  </si>
  <si>
    <t>108044854</t>
  </si>
  <si>
    <t>87</t>
  </si>
  <si>
    <t>SSZ9039R</t>
  </si>
  <si>
    <t>Betonový základ chodeckého stožáru</t>
  </si>
  <si>
    <t>-1897105206</t>
  </si>
  <si>
    <t>88</t>
  </si>
  <si>
    <t>SSZ9037R</t>
  </si>
  <si>
    <t>Betonový základ řadiče</t>
  </si>
  <si>
    <t>1636993277</t>
  </si>
  <si>
    <t>89</t>
  </si>
  <si>
    <t>220960421</t>
  </si>
  <si>
    <t>Přepnutí SSZ na blikající žlutou a zajištění v řadiči MR</t>
  </si>
  <si>
    <t>-665085644</t>
  </si>
  <si>
    <t>90</t>
  </si>
  <si>
    <t>220960422</t>
  </si>
  <si>
    <t>Uvedení SSZ do provozu po přepnutí na blikající žlutou</t>
  </si>
  <si>
    <t>-402101841</t>
  </si>
  <si>
    <t>91</t>
  </si>
  <si>
    <t>220960444</t>
  </si>
  <si>
    <t>Kontrola SSZ v podřízeném koordinovaném režimu (zelená vlna)</t>
  </si>
  <si>
    <t>1227004246</t>
  </si>
  <si>
    <t>23-M</t>
  </si>
  <si>
    <t>Montáže potrubí</t>
  </si>
  <si>
    <t>92</t>
  </si>
  <si>
    <t>230202032</t>
  </si>
  <si>
    <t>Montáž chráničky plastové průměru přes 63 do 110 mm</t>
  </si>
  <si>
    <t>1890974771</t>
  </si>
  <si>
    <t>46-M</t>
  </si>
  <si>
    <t>Zemní práce při extr.mont.pracích</t>
  </si>
  <si>
    <t>93</t>
  </si>
  <si>
    <t>460010024</t>
  </si>
  <si>
    <t>Vytyčení trasy vedení kabelového podzemního v zastavěném prostoru</t>
  </si>
  <si>
    <t>km</t>
  </si>
  <si>
    <t>1831417702</t>
  </si>
  <si>
    <t>94</t>
  </si>
  <si>
    <t>460030011</t>
  </si>
  <si>
    <t>Sejmutí drnu při elektromontážích jakékoliv tloušťky</t>
  </si>
  <si>
    <t>m2</t>
  </si>
  <si>
    <t>-116258980</t>
  </si>
  <si>
    <t>95</t>
  </si>
  <si>
    <t>460061121R</t>
  </si>
  <si>
    <t>Přechodová lávka délky do 2 m včetně zábradlí přes výkop u elektromontážních prací zřízení</t>
  </si>
  <si>
    <t>-44548373</t>
  </si>
  <si>
    <t>96</t>
  </si>
  <si>
    <t>460061122</t>
  </si>
  <si>
    <t>Přechodová lávka délky do 2 m včetně zábradlí přes výkop u elektromontážních prací odstranění</t>
  </si>
  <si>
    <t>1535154676</t>
  </si>
  <si>
    <t>97</t>
  </si>
  <si>
    <t>460061171</t>
  </si>
  <si>
    <t>Výstražná páska pro zabezpečení výkopu u elektromontážních prací</t>
  </si>
  <si>
    <t>1062982986</t>
  </si>
  <si>
    <t>98</t>
  </si>
  <si>
    <t>460141115</t>
  </si>
  <si>
    <t>Hloubení nezapažených jam při elektromontážích strojně v hornině tř III skupiny 6</t>
  </si>
  <si>
    <t>m3</t>
  </si>
  <si>
    <t>-1491958118</t>
  </si>
  <si>
    <t>99</t>
  </si>
  <si>
    <t>40445616R</t>
  </si>
  <si>
    <t>Dopravní značka trojúhelník 900mm retroreflexní</t>
  </si>
  <si>
    <t>1463028307</t>
  </si>
  <si>
    <t>100</t>
  </si>
  <si>
    <t>SSZ0195R</t>
  </si>
  <si>
    <t>Kamera videodetekce</t>
  </si>
  <si>
    <t>-144200550</t>
  </si>
  <si>
    <t>101</t>
  </si>
  <si>
    <t>SSZ8144R</t>
  </si>
  <si>
    <t>Video sada základní do řadiče (bleskojistky, kabeláž, konektory...)</t>
  </si>
  <si>
    <t>-295934253</t>
  </si>
  <si>
    <t>102</t>
  </si>
  <si>
    <t>460161152</t>
  </si>
  <si>
    <t>Hloubení kabelových rýh ručně š 35 cm hl 60 cm v hornině tř I skupiny 3</t>
  </si>
  <si>
    <t>-775297078</t>
  </si>
  <si>
    <t>103</t>
  </si>
  <si>
    <t>460161152R</t>
  </si>
  <si>
    <t>Hloubení kabelových rýh ručně š 35 cm hl 60 cm v hornině tř I skupiny 3 (kabelové rýha)</t>
  </si>
  <si>
    <t>1653980940</t>
  </si>
  <si>
    <t>104</t>
  </si>
  <si>
    <t>460171152</t>
  </si>
  <si>
    <t>Hloubení kabelových nezapažených rýh strojně š 35 cm hl 60 cm v hornině tř I skupiny 3</t>
  </si>
  <si>
    <t>-1150929503</t>
  </si>
  <si>
    <t>105</t>
  </si>
  <si>
    <t>460191113</t>
  </si>
  <si>
    <t>Rýhy kabelových spojek do 10 kV hloubení ručně včetně zásypu v hornině tř I skupiny 3</t>
  </si>
  <si>
    <t>263677168</t>
  </si>
  <si>
    <t>106</t>
  </si>
  <si>
    <t>460291111</t>
  </si>
  <si>
    <t>Vodorovné přemístění horniny jakékoliv třídy nošením při elektromontážích do 10 m</t>
  </si>
  <si>
    <t>-1888380353</t>
  </si>
  <si>
    <t>107</t>
  </si>
  <si>
    <t>460391123</t>
  </si>
  <si>
    <t>Zásyp jam při elektromontážích ručně se zhutněním z hornin třídy I skupiny 3</t>
  </si>
  <si>
    <t>51949247</t>
  </si>
  <si>
    <t>108</t>
  </si>
  <si>
    <t>460431162</t>
  </si>
  <si>
    <t>Zásyp kabelových rýh ručně se zhutněním š 35 cm hl 60 cm z horniny tř I skupiny 3</t>
  </si>
  <si>
    <t>-1440094735</t>
  </si>
  <si>
    <t>109</t>
  </si>
  <si>
    <t>460581111</t>
  </si>
  <si>
    <t>Položení drnu včetně zalití vodou na rovině</t>
  </si>
  <si>
    <t>-11632715</t>
  </si>
  <si>
    <t>110</t>
  </si>
  <si>
    <t>460631213</t>
  </si>
  <si>
    <t>Řízené horizontální vrtání při elektromontážích v hornině tř. těžitelnosti I a II skupiny 1 až 4 vnějšího průměru přes 110 do 140 mm</t>
  </si>
  <si>
    <t>-1995863379</t>
  </si>
  <si>
    <t>111</t>
  </si>
  <si>
    <t>404611501R</t>
  </si>
  <si>
    <t>Tlačítko pro chodce</t>
  </si>
  <si>
    <t>-914824771</t>
  </si>
  <si>
    <t>112</t>
  </si>
  <si>
    <t>SSZ9060R</t>
  </si>
  <si>
    <t>Akustická signalizace SZN-1</t>
  </si>
  <si>
    <t>-733500768</t>
  </si>
  <si>
    <t>113</t>
  </si>
  <si>
    <t>SSZ9062R</t>
  </si>
  <si>
    <t>Přijímač BPN-1</t>
  </si>
  <si>
    <t>534441445</t>
  </si>
  <si>
    <t>114</t>
  </si>
  <si>
    <t>35441986</t>
  </si>
  <si>
    <t>svorka odbočovací a spojovací pro pásek 30x4mm, FeZn</t>
  </si>
  <si>
    <t>-359169028</t>
  </si>
  <si>
    <t>115</t>
  </si>
  <si>
    <t>SSZ9058R</t>
  </si>
  <si>
    <t>Protažení kabelů a OTTP chráničkami pod vozovkou (pokládka optotrubky, včetně dovozu)</t>
  </si>
  <si>
    <t>-800813557</t>
  </si>
  <si>
    <t>116</t>
  </si>
  <si>
    <t>1501601</t>
  </si>
  <si>
    <t>SVORKA SR03c</t>
  </si>
  <si>
    <t>-760751975</t>
  </si>
  <si>
    <t>117</t>
  </si>
  <si>
    <t>8500180700</t>
  </si>
  <si>
    <t>Svorka na zemnící pásek-drát SR 03 S/S se šroubem 2 x M8</t>
  </si>
  <si>
    <t>473511838</t>
  </si>
  <si>
    <t>118</t>
  </si>
  <si>
    <t>34111076</t>
  </si>
  <si>
    <t>kabel instalační jádro Cu plné izolace PVC plášť PVC 450/750V (CYKY) 4x10mm2</t>
  </si>
  <si>
    <t>-2127286746</t>
  </si>
  <si>
    <t>119</t>
  </si>
  <si>
    <t>39491031R</t>
  </si>
  <si>
    <t>přijímací anténa DCF</t>
  </si>
  <si>
    <t>1983569660</t>
  </si>
  <si>
    <t>120</t>
  </si>
  <si>
    <t>460633312</t>
  </si>
  <si>
    <t>Startovací jáma pro protlak výkop včetně zásypu strojně v hornině tř. těžitelnosti I skupiny 3 v omezeném prostoru</t>
  </si>
  <si>
    <t>625250888</t>
  </si>
  <si>
    <t>121</t>
  </si>
  <si>
    <t>460661511</t>
  </si>
  <si>
    <t>Kabelové lože z písku pro kabely nn kryté plastovou fólií š lože do 25 cm</t>
  </si>
  <si>
    <t>1035988328</t>
  </si>
  <si>
    <t>122</t>
  </si>
  <si>
    <t>460881513</t>
  </si>
  <si>
    <t>Kladení dlažby z kostek kamenných do mozaiky do lože z kameniva těženého při elektromontážích</t>
  </si>
  <si>
    <t>1222740248</t>
  </si>
  <si>
    <t>123</t>
  </si>
  <si>
    <t>460881612</t>
  </si>
  <si>
    <t>Kladení dlažby z dlaždic betonových tvarovaných a zámkových do lože z kameniva těženého při elektromontážích</t>
  </si>
  <si>
    <t>1348415663</t>
  </si>
  <si>
    <t>124</t>
  </si>
  <si>
    <t>58380002</t>
  </si>
  <si>
    <t>obrubník kamenný žulový přímý 1000x320x240mm</t>
  </si>
  <si>
    <t>-2142053245</t>
  </si>
  <si>
    <t>2*1,02 "Přepočtené koeficientem množství</t>
  </si>
  <si>
    <t>125</t>
  </si>
  <si>
    <t>460894121</t>
  </si>
  <si>
    <t>Osazení kamenného obrubníku ležatého do betonu při elektromontážích</t>
  </si>
  <si>
    <t>-709301237</t>
  </si>
  <si>
    <t>126</t>
  </si>
  <si>
    <t>468011131</t>
  </si>
  <si>
    <t>Odstranění podkladu nebo krytu komunikace při elektromontážích z betonu prostého tl do 15 cm</t>
  </si>
  <si>
    <t>-692376274</t>
  </si>
  <si>
    <t>127</t>
  </si>
  <si>
    <t>468021131</t>
  </si>
  <si>
    <t>Rozebrání dlažeb při elektromontážích ručně z kostek mozaikových do písku spáry zalité</t>
  </si>
  <si>
    <t>-1534778286</t>
  </si>
  <si>
    <t>128</t>
  </si>
  <si>
    <t>468021212</t>
  </si>
  <si>
    <t>Rozebrání dlažeb při elektromontážích ručně z dlaždic betonových nebo keramických do písku spáry nezalité</t>
  </si>
  <si>
    <t>-1664777486</t>
  </si>
  <si>
    <t>129</t>
  </si>
  <si>
    <t>468021221</t>
  </si>
  <si>
    <t>Rozebrání dlažeb při elektromontážích ručně z dlaždic zámkových do písku spáry nezalité</t>
  </si>
  <si>
    <t>1766816402</t>
  </si>
  <si>
    <t>130</t>
  </si>
  <si>
    <t>469972111</t>
  </si>
  <si>
    <t>Odvoz suti a vybouraných hmot při elektromontážích do 1 km</t>
  </si>
  <si>
    <t>t</t>
  </si>
  <si>
    <t>116410349</t>
  </si>
  <si>
    <t>131</t>
  </si>
  <si>
    <t>SSZ9001R</t>
  </si>
  <si>
    <t>Přesun materiálu do 15 km (kromě kabelů)</t>
  </si>
  <si>
    <t>-2000654609</t>
  </si>
  <si>
    <t>132</t>
  </si>
  <si>
    <t>SSZ9002R</t>
  </si>
  <si>
    <t>Vykládka a nakládka materiálu (kromě kabelů)</t>
  </si>
  <si>
    <t>-975819193</t>
  </si>
  <si>
    <t>133</t>
  </si>
  <si>
    <t>469972121</t>
  </si>
  <si>
    <t>Příplatek k odvozu suti a vybouraných hmot při elektromontážích za každý další 1 km</t>
  </si>
  <si>
    <t>-684389768</t>
  </si>
  <si>
    <t>134</t>
  </si>
  <si>
    <t>SZZ9044R</t>
  </si>
  <si>
    <t>Zhotovení otvorů do stožáru</t>
  </si>
  <si>
    <t>1556597003</t>
  </si>
  <si>
    <t>135</t>
  </si>
  <si>
    <t>SSZ9012R</t>
  </si>
  <si>
    <t>Realizační dokumentace stavby</t>
  </si>
  <si>
    <t>-445096818</t>
  </si>
  <si>
    <t>136</t>
  </si>
  <si>
    <t>SSZ9048R</t>
  </si>
  <si>
    <t>Montáž přijímače BPN -1 na stožár</t>
  </si>
  <si>
    <t>-1291690229</t>
  </si>
  <si>
    <t>137</t>
  </si>
  <si>
    <t>SSZ9078R</t>
  </si>
  <si>
    <t>Úpravy ve stávajicím rozvaděči RE+RH</t>
  </si>
  <si>
    <t>1001987200</t>
  </si>
  <si>
    <t>138</t>
  </si>
  <si>
    <t>SSZ9068R</t>
  </si>
  <si>
    <t>Měřící a jistící skříň s výzbrojí</t>
  </si>
  <si>
    <t>785263019</t>
  </si>
  <si>
    <t>139</t>
  </si>
  <si>
    <t>34571358</t>
  </si>
  <si>
    <t>trubka elektroinstalační ohebná dvouplášťová korugovaná (chránička) D 136/160mm, HDPE+LDPE</t>
  </si>
  <si>
    <t>-36034393</t>
  </si>
  <si>
    <t>140</t>
  </si>
  <si>
    <t>469973111</t>
  </si>
  <si>
    <t>Poplatek za uložení na skládce (skládkovné) stavebního odpadu betonového kód odpadu 17 01 01</t>
  </si>
  <si>
    <t>607745121</t>
  </si>
  <si>
    <t>141</t>
  </si>
  <si>
    <t>SSZ9030R</t>
  </si>
  <si>
    <t>Redukovaná odbočka 110/110/50</t>
  </si>
  <si>
    <t>779586471</t>
  </si>
  <si>
    <t>142</t>
  </si>
  <si>
    <t>1191984R</t>
  </si>
  <si>
    <t>SPOJKA 110MM 02110 FA</t>
  </si>
  <si>
    <t>-504430554</t>
  </si>
  <si>
    <t>143</t>
  </si>
  <si>
    <t>1000099140R</t>
  </si>
  <si>
    <t>Silikon šedý (310 ml)</t>
  </si>
  <si>
    <t>-1830408483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</si>
</sst>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856850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SSZ CH.01 Krále Jana - Fominova, Obec Chotěboř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5. 10. 2023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'856850 - SSZ CH.01 Krále 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'856850 - SSZ CH.01 Krále ...'!P124</f>
        <v>0</v>
      </c>
      <c r="AV95" s="125">
        <f>'856850 - SSZ CH.01 Krále ...'!J31</f>
        <v>0</v>
      </c>
      <c r="AW95" s="125">
        <f>'856850 - SSZ CH.01 Krále ...'!J32</f>
        <v>0</v>
      </c>
      <c r="AX95" s="125">
        <f>'856850 - SSZ CH.01 Krále ...'!J33</f>
        <v>0</v>
      </c>
      <c r="AY95" s="125">
        <f>'856850 - SSZ CH.01 Krále ...'!J34</f>
        <v>0</v>
      </c>
      <c r="AZ95" s="125">
        <f>'856850 - SSZ CH.01 Krále ...'!F31</f>
        <v>0</v>
      </c>
      <c r="BA95" s="125">
        <f>'856850 - SSZ CH.01 Krále ...'!F32</f>
        <v>0</v>
      </c>
      <c r="BB95" s="125">
        <f>'856850 - SSZ CH.01 Krále ...'!F33</f>
        <v>0</v>
      </c>
      <c r="BC95" s="125">
        <f>'856850 - SSZ CH.01 Krále ...'!F34</f>
        <v>0</v>
      </c>
      <c r="BD95" s="127">
        <f>'856850 - SSZ CH.01 Krále 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kmqhd1XjapsZ2TTvFHABidqFe7YzbS8CqmUbvuiUQNzWvWf2BjVvUhOcIpZ+dhmHMDlr9pRujA3hslewAb7olg==" hashValue="BkmMonyvKIJiZE19mZfsYGO4oc4+nNbHUZOnZ81hmKTePhn99P3+tx5KireLWIYJBj8XFV6/S0M0ikyEdu56B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56850 - SSZ CH.01 Král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5. 10. 2023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21</v>
      </c>
      <c r="F13" s="36"/>
      <c r="G13" s="36"/>
      <c r="H13" s="36"/>
      <c r="I13" s="133" t="s">
        <v>26</v>
      </c>
      <c r="J13" s="135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">
        <v>1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">
        <v>21</v>
      </c>
      <c r="F19" s="36"/>
      <c r="G19" s="36"/>
      <c r="H19" s="36"/>
      <c r="I19" s="133" t="s">
        <v>26</v>
      </c>
      <c r="J19" s="135" t="s">
        <v>1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21</v>
      </c>
      <c r="F22" s="36"/>
      <c r="G22" s="36"/>
      <c r="H22" s="36"/>
      <c r="I22" s="133" t="s">
        <v>26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ROUND(J124,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ROUND((SUM(BE124:BE281)),  2)</f>
        <v>0</v>
      </c>
      <c r="G31" s="36"/>
      <c r="H31" s="36"/>
      <c r="I31" s="147">
        <v>0.20999999999999999</v>
      </c>
      <c r="J31" s="146">
        <f>ROUND(((SUM(BE124:BE281))*I31),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39</v>
      </c>
      <c r="F32" s="146">
        <f>ROUND((SUM(BF124:BF281)),  2)</f>
        <v>0</v>
      </c>
      <c r="G32" s="36"/>
      <c r="H32" s="36"/>
      <c r="I32" s="147">
        <v>0.14999999999999999</v>
      </c>
      <c r="J32" s="146">
        <f>ROUND(((SUM(BF124:BF281))*I32),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ROUND((SUM(BG124:BG281)),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ROUND((SUM(BH124:BH281)),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ROUND((SUM(BI124:BI281)),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74" t="str">
        <f>E7</f>
        <v>SSZ CH.01 Krále Jana - Fominova, Obec Chotěboř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5. 10. 2023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J124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hidden="1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J125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J126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J150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6"/>
      <c r="C98" s="177"/>
      <c r="D98" s="178" t="s">
        <v>90</v>
      </c>
      <c r="E98" s="179"/>
      <c r="F98" s="179"/>
      <c r="G98" s="179"/>
      <c r="H98" s="179"/>
      <c r="I98" s="179"/>
      <c r="J98" s="180">
        <f>J152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0"/>
      <c r="C99" s="171"/>
      <c r="D99" s="172" t="s">
        <v>91</v>
      </c>
      <c r="E99" s="173"/>
      <c r="F99" s="173"/>
      <c r="G99" s="173"/>
      <c r="H99" s="173"/>
      <c r="I99" s="173"/>
      <c r="J99" s="174">
        <f>J154</f>
        <v>0</v>
      </c>
      <c r="K99" s="171"/>
      <c r="L99" s="17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J155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6"/>
      <c r="C101" s="177"/>
      <c r="D101" s="178" t="s">
        <v>93</v>
      </c>
      <c r="E101" s="179"/>
      <c r="F101" s="179"/>
      <c r="G101" s="179"/>
      <c r="H101" s="179"/>
      <c r="I101" s="179"/>
      <c r="J101" s="180">
        <f>J158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0"/>
      <c r="C102" s="171"/>
      <c r="D102" s="172" t="s">
        <v>94</v>
      </c>
      <c r="E102" s="173"/>
      <c r="F102" s="173"/>
      <c r="G102" s="173"/>
      <c r="H102" s="173"/>
      <c r="I102" s="173"/>
      <c r="J102" s="174">
        <f>J160</f>
        <v>0</v>
      </c>
      <c r="K102" s="171"/>
      <c r="L102" s="17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76"/>
      <c r="C103" s="177"/>
      <c r="D103" s="178" t="s">
        <v>95</v>
      </c>
      <c r="E103" s="179"/>
      <c r="F103" s="179"/>
      <c r="G103" s="179"/>
      <c r="H103" s="179"/>
      <c r="I103" s="179"/>
      <c r="J103" s="180">
        <f>J162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6"/>
      <c r="C104" s="177"/>
      <c r="D104" s="178" t="s">
        <v>96</v>
      </c>
      <c r="E104" s="179"/>
      <c r="F104" s="179"/>
      <c r="G104" s="179"/>
      <c r="H104" s="179"/>
      <c r="I104" s="179"/>
      <c r="J104" s="180">
        <f>J171</f>
        <v>0</v>
      </c>
      <c r="K104" s="177"/>
      <c r="L104" s="18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6"/>
      <c r="C105" s="177"/>
      <c r="D105" s="178" t="s">
        <v>97</v>
      </c>
      <c r="E105" s="179"/>
      <c r="F105" s="179"/>
      <c r="G105" s="179"/>
      <c r="H105" s="179"/>
      <c r="I105" s="179"/>
      <c r="J105" s="180">
        <f>J227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6"/>
      <c r="C106" s="177"/>
      <c r="D106" s="178" t="s">
        <v>98</v>
      </c>
      <c r="E106" s="179"/>
      <c r="F106" s="179"/>
      <c r="G106" s="179"/>
      <c r="H106" s="179"/>
      <c r="I106" s="179"/>
      <c r="J106" s="180">
        <f>J229</f>
        <v>0</v>
      </c>
      <c r="K106" s="177"/>
      <c r="L106" s="18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hidden="1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hidden="1"/>
    <row r="110" hidden="1"/>
    <row r="111" hidden="1"/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99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E7</f>
        <v>SSZ CH.01 Krále Jana - Fominova, Obec Chotěboř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F10</f>
        <v xml:space="preserve"> </v>
      </c>
      <c r="G118" s="38"/>
      <c r="H118" s="38"/>
      <c r="I118" s="30" t="s">
        <v>22</v>
      </c>
      <c r="J118" s="77" t="str">
        <f>IF(J10="","",J10)</f>
        <v>5. 10. 2023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E13</f>
        <v xml:space="preserve"> </v>
      </c>
      <c r="G120" s="38"/>
      <c r="H120" s="38"/>
      <c r="I120" s="30" t="s">
        <v>29</v>
      </c>
      <c r="J120" s="34" t="str">
        <f>E19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IF(E16="","",E16)</f>
        <v>Vyplň údaj</v>
      </c>
      <c r="G121" s="38"/>
      <c r="H121" s="38"/>
      <c r="I121" s="30" t="s">
        <v>31</v>
      </c>
      <c r="J121" s="34" t="str">
        <f>E22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2"/>
      <c r="B123" s="183"/>
      <c r="C123" s="184" t="s">
        <v>100</v>
      </c>
      <c r="D123" s="185" t="s">
        <v>58</v>
      </c>
      <c r="E123" s="185" t="s">
        <v>54</v>
      </c>
      <c r="F123" s="185" t="s">
        <v>55</v>
      </c>
      <c r="G123" s="185" t="s">
        <v>101</v>
      </c>
      <c r="H123" s="185" t="s">
        <v>102</v>
      </c>
      <c r="I123" s="185" t="s">
        <v>103</v>
      </c>
      <c r="J123" s="186" t="s">
        <v>84</v>
      </c>
      <c r="K123" s="187" t="s">
        <v>104</v>
      </c>
      <c r="L123" s="188"/>
      <c r="M123" s="98" t="s">
        <v>1</v>
      </c>
      <c r="N123" s="99" t="s">
        <v>37</v>
      </c>
      <c r="O123" s="99" t="s">
        <v>105</v>
      </c>
      <c r="P123" s="99" t="s">
        <v>106</v>
      </c>
      <c r="Q123" s="99" t="s">
        <v>107</v>
      </c>
      <c r="R123" s="99" t="s">
        <v>108</v>
      </c>
      <c r="S123" s="99" t="s">
        <v>109</v>
      </c>
      <c r="T123" s="100" t="s">
        <v>110</v>
      </c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</row>
    <row r="124" s="2" customFormat="1" ht="22.8" customHeight="1">
      <c r="A124" s="36"/>
      <c r="B124" s="37"/>
      <c r="C124" s="105" t="s">
        <v>111</v>
      </c>
      <c r="D124" s="38"/>
      <c r="E124" s="38"/>
      <c r="F124" s="38"/>
      <c r="G124" s="38"/>
      <c r="H124" s="38"/>
      <c r="I124" s="38"/>
      <c r="J124" s="189">
        <f>BK124</f>
        <v>0</v>
      </c>
      <c r="K124" s="38"/>
      <c r="L124" s="42"/>
      <c r="M124" s="101"/>
      <c r="N124" s="190"/>
      <c r="O124" s="102"/>
      <c r="P124" s="191">
        <f>P125+P154+P160</f>
        <v>0</v>
      </c>
      <c r="Q124" s="102"/>
      <c r="R124" s="191">
        <f>R125+R154+R160</f>
        <v>246.47595000000001</v>
      </c>
      <c r="S124" s="102"/>
      <c r="T124" s="192">
        <f>T125+T154+T160</f>
        <v>60.795000000000002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86</v>
      </c>
      <c r="BK124" s="193">
        <f>BK125+BK154+BK160</f>
        <v>0</v>
      </c>
    </row>
    <row r="125" s="12" customFormat="1" ht="25.92" customHeight="1">
      <c r="A125" s="12"/>
      <c r="B125" s="194"/>
      <c r="C125" s="195"/>
      <c r="D125" s="196" t="s">
        <v>72</v>
      </c>
      <c r="E125" s="197" t="s">
        <v>112</v>
      </c>
      <c r="F125" s="197" t="s">
        <v>113</v>
      </c>
      <c r="G125" s="195"/>
      <c r="H125" s="195"/>
      <c r="I125" s="198"/>
      <c r="J125" s="199">
        <f>BK125</f>
        <v>0</v>
      </c>
      <c r="K125" s="195"/>
      <c r="L125" s="200"/>
      <c r="M125" s="201"/>
      <c r="N125" s="202"/>
      <c r="O125" s="202"/>
      <c r="P125" s="203">
        <f>P126+P150+P152</f>
        <v>0</v>
      </c>
      <c r="Q125" s="202"/>
      <c r="R125" s="203">
        <f>R126+R150+R152</f>
        <v>157.71944000000002</v>
      </c>
      <c r="S125" s="202"/>
      <c r="T125" s="204">
        <f>T126+T150+T152</f>
        <v>0.81999999999999995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78</v>
      </c>
      <c r="AT125" s="206" t="s">
        <v>72</v>
      </c>
      <c r="AU125" s="206" t="s">
        <v>73</v>
      </c>
      <c r="AY125" s="205" t="s">
        <v>114</v>
      </c>
      <c r="BK125" s="207">
        <f>BK126+BK150+BK152</f>
        <v>0</v>
      </c>
    </row>
    <row r="126" s="12" customFormat="1" ht="22.8" customHeight="1">
      <c r="A126" s="12"/>
      <c r="B126" s="194"/>
      <c r="C126" s="195"/>
      <c r="D126" s="196" t="s">
        <v>72</v>
      </c>
      <c r="E126" s="208" t="s">
        <v>78</v>
      </c>
      <c r="F126" s="208" t="s">
        <v>115</v>
      </c>
      <c r="G126" s="195"/>
      <c r="H126" s="195"/>
      <c r="I126" s="198"/>
      <c r="J126" s="209">
        <f>BK126</f>
        <v>0</v>
      </c>
      <c r="K126" s="195"/>
      <c r="L126" s="200"/>
      <c r="M126" s="201"/>
      <c r="N126" s="202"/>
      <c r="O126" s="202"/>
      <c r="P126" s="203">
        <f>SUM(P127:P149)</f>
        <v>0</v>
      </c>
      <c r="Q126" s="202"/>
      <c r="R126" s="203">
        <f>SUM(R127:R149)</f>
        <v>157.71104000000003</v>
      </c>
      <c r="S126" s="202"/>
      <c r="T126" s="204">
        <f>SUM(T127:T149)</f>
        <v>0.81999999999999995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5" t="s">
        <v>78</v>
      </c>
      <c r="AT126" s="206" t="s">
        <v>72</v>
      </c>
      <c r="AU126" s="206" t="s">
        <v>78</v>
      </c>
      <c r="AY126" s="205" t="s">
        <v>114</v>
      </c>
      <c r="BK126" s="207">
        <f>SUM(BK127:BK149)</f>
        <v>0</v>
      </c>
    </row>
    <row r="127" s="2" customFormat="1" ht="16.5" customHeight="1">
      <c r="A127" s="36"/>
      <c r="B127" s="37"/>
      <c r="C127" s="210" t="s">
        <v>78</v>
      </c>
      <c r="D127" s="210" t="s">
        <v>116</v>
      </c>
      <c r="E127" s="211" t="s">
        <v>117</v>
      </c>
      <c r="F127" s="212" t="s">
        <v>118</v>
      </c>
      <c r="G127" s="213" t="s">
        <v>119</v>
      </c>
      <c r="H127" s="214">
        <v>4</v>
      </c>
      <c r="I127" s="215"/>
      <c r="J127" s="216">
        <f>ROUND(I127*H127,2)</f>
        <v>0</v>
      </c>
      <c r="K127" s="217"/>
      <c r="L127" s="42"/>
      <c r="M127" s="218" t="s">
        <v>1</v>
      </c>
      <c r="N127" s="219" t="s">
        <v>38</v>
      </c>
      <c r="O127" s="89"/>
      <c r="P127" s="220">
        <f>O127*H127</f>
        <v>0</v>
      </c>
      <c r="Q127" s="220">
        <v>0</v>
      </c>
      <c r="R127" s="220">
        <f>Q127*H127</f>
        <v>0</v>
      </c>
      <c r="S127" s="220">
        <v>0.20499999999999999</v>
      </c>
      <c r="T127" s="221">
        <f>S127*H127</f>
        <v>0.81999999999999995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2" t="s">
        <v>120</v>
      </c>
      <c r="AT127" s="222" t="s">
        <v>116</v>
      </c>
      <c r="AU127" s="222" t="s">
        <v>80</v>
      </c>
      <c r="AY127" s="15" t="s">
        <v>114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5" t="s">
        <v>78</v>
      </c>
      <c r="BK127" s="223">
        <f>ROUND(I127*H127,2)</f>
        <v>0</v>
      </c>
      <c r="BL127" s="15" t="s">
        <v>120</v>
      </c>
      <c r="BM127" s="222" t="s">
        <v>121</v>
      </c>
    </row>
    <row r="128" s="2" customFormat="1" ht="16.5" customHeight="1">
      <c r="A128" s="36"/>
      <c r="B128" s="37"/>
      <c r="C128" s="210" t="s">
        <v>80</v>
      </c>
      <c r="D128" s="210" t="s">
        <v>116</v>
      </c>
      <c r="E128" s="211" t="s">
        <v>122</v>
      </c>
      <c r="F128" s="212" t="s">
        <v>123</v>
      </c>
      <c r="G128" s="213" t="s">
        <v>124</v>
      </c>
      <c r="H128" s="214">
        <v>14</v>
      </c>
      <c r="I128" s="215"/>
      <c r="J128" s="216">
        <f>ROUND(I128*H128,2)</f>
        <v>0</v>
      </c>
      <c r="K128" s="217"/>
      <c r="L128" s="42"/>
      <c r="M128" s="218" t="s">
        <v>1</v>
      </c>
      <c r="N128" s="219" t="s">
        <v>38</v>
      </c>
      <c r="O128" s="89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2" t="s">
        <v>120</v>
      </c>
      <c r="AT128" s="222" t="s">
        <v>116</v>
      </c>
      <c r="AU128" s="222" t="s">
        <v>80</v>
      </c>
      <c r="AY128" s="15" t="s">
        <v>114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5" t="s">
        <v>78</v>
      </c>
      <c r="BK128" s="223">
        <f>ROUND(I128*H128,2)</f>
        <v>0</v>
      </c>
      <c r="BL128" s="15" t="s">
        <v>120</v>
      </c>
      <c r="BM128" s="222" t="s">
        <v>125</v>
      </c>
    </row>
    <row r="129" s="2" customFormat="1" ht="16.5" customHeight="1">
      <c r="A129" s="36"/>
      <c r="B129" s="37"/>
      <c r="C129" s="224" t="s">
        <v>126</v>
      </c>
      <c r="D129" s="224" t="s">
        <v>127</v>
      </c>
      <c r="E129" s="225" t="s">
        <v>128</v>
      </c>
      <c r="F129" s="226" t="s">
        <v>129</v>
      </c>
      <c r="G129" s="227" t="s">
        <v>130</v>
      </c>
      <c r="H129" s="228">
        <v>95</v>
      </c>
      <c r="I129" s="229"/>
      <c r="J129" s="230">
        <f>ROUND(I129*H129,2)</f>
        <v>0</v>
      </c>
      <c r="K129" s="231"/>
      <c r="L129" s="232"/>
      <c r="M129" s="233" t="s">
        <v>1</v>
      </c>
      <c r="N129" s="234" t="s">
        <v>38</v>
      </c>
      <c r="O129" s="89"/>
      <c r="P129" s="220">
        <f>O129*H129</f>
        <v>0</v>
      </c>
      <c r="Q129" s="220">
        <v>0.001</v>
      </c>
      <c r="R129" s="220">
        <f>Q129*H129</f>
        <v>0.095000000000000001</v>
      </c>
      <c r="S129" s="220">
        <v>0</v>
      </c>
      <c r="T129" s="22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2" t="s">
        <v>131</v>
      </c>
      <c r="AT129" s="222" t="s">
        <v>127</v>
      </c>
      <c r="AU129" s="222" t="s">
        <v>80</v>
      </c>
      <c r="AY129" s="15" t="s">
        <v>114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5" t="s">
        <v>78</v>
      </c>
      <c r="BK129" s="223">
        <f>ROUND(I129*H129,2)</f>
        <v>0</v>
      </c>
      <c r="BL129" s="15" t="s">
        <v>120</v>
      </c>
      <c r="BM129" s="222" t="s">
        <v>132</v>
      </c>
    </row>
    <row r="130" s="2" customFormat="1" ht="16.5" customHeight="1">
      <c r="A130" s="36"/>
      <c r="B130" s="37"/>
      <c r="C130" s="224" t="s">
        <v>120</v>
      </c>
      <c r="D130" s="224" t="s">
        <v>127</v>
      </c>
      <c r="E130" s="225" t="s">
        <v>133</v>
      </c>
      <c r="F130" s="226" t="s">
        <v>134</v>
      </c>
      <c r="G130" s="227" t="s">
        <v>130</v>
      </c>
      <c r="H130" s="228">
        <v>20</v>
      </c>
      <c r="I130" s="229"/>
      <c r="J130" s="230">
        <f>ROUND(I130*H130,2)</f>
        <v>0</v>
      </c>
      <c r="K130" s="231"/>
      <c r="L130" s="232"/>
      <c r="M130" s="233" t="s">
        <v>1</v>
      </c>
      <c r="N130" s="234" t="s">
        <v>38</v>
      </c>
      <c r="O130" s="89"/>
      <c r="P130" s="220">
        <f>O130*H130</f>
        <v>0</v>
      </c>
      <c r="Q130" s="220">
        <v>0.001</v>
      </c>
      <c r="R130" s="220">
        <f>Q130*H130</f>
        <v>0.02</v>
      </c>
      <c r="S130" s="220">
        <v>0</v>
      </c>
      <c r="T130" s="22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2" t="s">
        <v>131</v>
      </c>
      <c r="AT130" s="222" t="s">
        <v>127</v>
      </c>
      <c r="AU130" s="222" t="s">
        <v>80</v>
      </c>
      <c r="AY130" s="15" t="s">
        <v>114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5" t="s">
        <v>78</v>
      </c>
      <c r="BK130" s="223">
        <f>ROUND(I130*H130,2)</f>
        <v>0</v>
      </c>
      <c r="BL130" s="15" t="s">
        <v>120</v>
      </c>
      <c r="BM130" s="222" t="s">
        <v>135</v>
      </c>
    </row>
    <row r="131" s="2" customFormat="1" ht="16.5" customHeight="1">
      <c r="A131" s="36"/>
      <c r="B131" s="37"/>
      <c r="C131" s="210" t="s">
        <v>136</v>
      </c>
      <c r="D131" s="210" t="s">
        <v>116</v>
      </c>
      <c r="E131" s="211" t="s">
        <v>137</v>
      </c>
      <c r="F131" s="212" t="s">
        <v>138</v>
      </c>
      <c r="G131" s="213" t="s">
        <v>124</v>
      </c>
      <c r="H131" s="214">
        <v>1</v>
      </c>
      <c r="I131" s="215"/>
      <c r="J131" s="216">
        <f>ROUND(I131*H131,2)</f>
        <v>0</v>
      </c>
      <c r="K131" s="217"/>
      <c r="L131" s="42"/>
      <c r="M131" s="218" t="s">
        <v>1</v>
      </c>
      <c r="N131" s="219" t="s">
        <v>38</v>
      </c>
      <c r="O131" s="89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2" t="s">
        <v>139</v>
      </c>
      <c r="AT131" s="222" t="s">
        <v>116</v>
      </c>
      <c r="AU131" s="222" t="s">
        <v>80</v>
      </c>
      <c r="AY131" s="15" t="s">
        <v>114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5" t="s">
        <v>78</v>
      </c>
      <c r="BK131" s="223">
        <f>ROUND(I131*H131,2)</f>
        <v>0</v>
      </c>
      <c r="BL131" s="15" t="s">
        <v>139</v>
      </c>
      <c r="BM131" s="222" t="s">
        <v>140</v>
      </c>
    </row>
    <row r="132" s="2" customFormat="1" ht="24.15" customHeight="1">
      <c r="A132" s="36"/>
      <c r="B132" s="37"/>
      <c r="C132" s="224" t="s">
        <v>141</v>
      </c>
      <c r="D132" s="224" t="s">
        <v>127</v>
      </c>
      <c r="E132" s="225" t="s">
        <v>142</v>
      </c>
      <c r="F132" s="226" t="s">
        <v>143</v>
      </c>
      <c r="G132" s="227" t="s">
        <v>119</v>
      </c>
      <c r="H132" s="228">
        <v>250</v>
      </c>
      <c r="I132" s="229"/>
      <c r="J132" s="230">
        <f>ROUND(I132*H132,2)</f>
        <v>0</v>
      </c>
      <c r="K132" s="231"/>
      <c r="L132" s="232"/>
      <c r="M132" s="233" t="s">
        <v>1</v>
      </c>
      <c r="N132" s="234" t="s">
        <v>38</v>
      </c>
      <c r="O132" s="89"/>
      <c r="P132" s="220">
        <f>O132*H132</f>
        <v>0</v>
      </c>
      <c r="Q132" s="220">
        <v>0.63</v>
      </c>
      <c r="R132" s="220">
        <f>Q132*H132</f>
        <v>157.5</v>
      </c>
      <c r="S132" s="220">
        <v>0</v>
      </c>
      <c r="T132" s="22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2" t="s">
        <v>144</v>
      </c>
      <c r="AT132" s="222" t="s">
        <v>127</v>
      </c>
      <c r="AU132" s="222" t="s">
        <v>80</v>
      </c>
      <c r="AY132" s="15" t="s">
        <v>114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5" t="s">
        <v>78</v>
      </c>
      <c r="BK132" s="223">
        <f>ROUND(I132*H132,2)</f>
        <v>0</v>
      </c>
      <c r="BL132" s="15" t="s">
        <v>145</v>
      </c>
      <c r="BM132" s="222" t="s">
        <v>146</v>
      </c>
    </row>
    <row r="133" s="2" customFormat="1" ht="33" customHeight="1">
      <c r="A133" s="36"/>
      <c r="B133" s="37"/>
      <c r="C133" s="224" t="s">
        <v>147</v>
      </c>
      <c r="D133" s="224" t="s">
        <v>127</v>
      </c>
      <c r="E133" s="225" t="s">
        <v>148</v>
      </c>
      <c r="F133" s="226" t="s">
        <v>149</v>
      </c>
      <c r="G133" s="227" t="s">
        <v>119</v>
      </c>
      <c r="H133" s="228">
        <v>100</v>
      </c>
      <c r="I133" s="229"/>
      <c r="J133" s="230">
        <f>ROUND(I133*H133,2)</f>
        <v>0</v>
      </c>
      <c r="K133" s="231"/>
      <c r="L133" s="232"/>
      <c r="M133" s="233" t="s">
        <v>1</v>
      </c>
      <c r="N133" s="234" t="s">
        <v>38</v>
      </c>
      <c r="O133" s="89"/>
      <c r="P133" s="220">
        <f>O133*H133</f>
        <v>0</v>
      </c>
      <c r="Q133" s="220">
        <v>0.00013999999999999999</v>
      </c>
      <c r="R133" s="220">
        <f>Q133*H133</f>
        <v>0.013999999999999999</v>
      </c>
      <c r="S133" s="220">
        <v>0</v>
      </c>
      <c r="T133" s="22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2" t="s">
        <v>144</v>
      </c>
      <c r="AT133" s="222" t="s">
        <v>127</v>
      </c>
      <c r="AU133" s="222" t="s">
        <v>80</v>
      </c>
      <c r="AY133" s="15" t="s">
        <v>114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5" t="s">
        <v>78</v>
      </c>
      <c r="BK133" s="223">
        <f>ROUND(I133*H133,2)</f>
        <v>0</v>
      </c>
      <c r="BL133" s="15" t="s">
        <v>145</v>
      </c>
      <c r="BM133" s="222" t="s">
        <v>150</v>
      </c>
    </row>
    <row r="134" s="2" customFormat="1" ht="33" customHeight="1">
      <c r="A134" s="36"/>
      <c r="B134" s="37"/>
      <c r="C134" s="224" t="s">
        <v>131</v>
      </c>
      <c r="D134" s="224" t="s">
        <v>127</v>
      </c>
      <c r="E134" s="225" t="s">
        <v>151</v>
      </c>
      <c r="F134" s="226" t="s">
        <v>152</v>
      </c>
      <c r="G134" s="227" t="s">
        <v>119</v>
      </c>
      <c r="H134" s="228">
        <v>12</v>
      </c>
      <c r="I134" s="229"/>
      <c r="J134" s="230">
        <f>ROUND(I134*H134,2)</f>
        <v>0</v>
      </c>
      <c r="K134" s="231"/>
      <c r="L134" s="232"/>
      <c r="M134" s="233" t="s">
        <v>1</v>
      </c>
      <c r="N134" s="234" t="s">
        <v>38</v>
      </c>
      <c r="O134" s="89"/>
      <c r="P134" s="220">
        <f>O134*H134</f>
        <v>0</v>
      </c>
      <c r="Q134" s="220">
        <v>0.00017000000000000001</v>
      </c>
      <c r="R134" s="220">
        <f>Q134*H134</f>
        <v>0.0020400000000000001</v>
      </c>
      <c r="S134" s="220">
        <v>0</v>
      </c>
      <c r="T134" s="22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2" t="s">
        <v>144</v>
      </c>
      <c r="AT134" s="222" t="s">
        <v>127</v>
      </c>
      <c r="AU134" s="222" t="s">
        <v>80</v>
      </c>
      <c r="AY134" s="15" t="s">
        <v>114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5" t="s">
        <v>78</v>
      </c>
      <c r="BK134" s="223">
        <f>ROUND(I134*H134,2)</f>
        <v>0</v>
      </c>
      <c r="BL134" s="15" t="s">
        <v>145</v>
      </c>
      <c r="BM134" s="222" t="s">
        <v>153</v>
      </c>
    </row>
    <row r="135" s="2" customFormat="1" ht="16.5" customHeight="1">
      <c r="A135" s="36"/>
      <c r="B135" s="37"/>
      <c r="C135" s="224" t="s">
        <v>154</v>
      </c>
      <c r="D135" s="224" t="s">
        <v>127</v>
      </c>
      <c r="E135" s="225" t="s">
        <v>155</v>
      </c>
      <c r="F135" s="226" t="s">
        <v>156</v>
      </c>
      <c r="G135" s="227" t="s">
        <v>124</v>
      </c>
      <c r="H135" s="228">
        <v>26</v>
      </c>
      <c r="I135" s="229"/>
      <c r="J135" s="230">
        <f>ROUND(I135*H135,2)</f>
        <v>0</v>
      </c>
      <c r="K135" s="231"/>
      <c r="L135" s="232"/>
      <c r="M135" s="233" t="s">
        <v>1</v>
      </c>
      <c r="N135" s="234" t="s">
        <v>38</v>
      </c>
      <c r="O135" s="89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2" t="s">
        <v>144</v>
      </c>
      <c r="AT135" s="222" t="s">
        <v>127</v>
      </c>
      <c r="AU135" s="222" t="s">
        <v>80</v>
      </c>
      <c r="AY135" s="15" t="s">
        <v>114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5" t="s">
        <v>78</v>
      </c>
      <c r="BK135" s="223">
        <f>ROUND(I135*H135,2)</f>
        <v>0</v>
      </c>
      <c r="BL135" s="15" t="s">
        <v>145</v>
      </c>
      <c r="BM135" s="222" t="s">
        <v>157</v>
      </c>
    </row>
    <row r="136" s="2" customFormat="1" ht="16.5" customHeight="1">
      <c r="A136" s="36"/>
      <c r="B136" s="37"/>
      <c r="C136" s="224" t="s">
        <v>158</v>
      </c>
      <c r="D136" s="224" t="s">
        <v>127</v>
      </c>
      <c r="E136" s="225" t="s">
        <v>159</v>
      </c>
      <c r="F136" s="226" t="s">
        <v>160</v>
      </c>
      <c r="G136" s="227" t="s">
        <v>124</v>
      </c>
      <c r="H136" s="228">
        <v>4</v>
      </c>
      <c r="I136" s="229"/>
      <c r="J136" s="230">
        <f>ROUND(I136*H136,2)</f>
        <v>0</v>
      </c>
      <c r="K136" s="231"/>
      <c r="L136" s="232"/>
      <c r="M136" s="233" t="s">
        <v>1</v>
      </c>
      <c r="N136" s="234" t="s">
        <v>38</v>
      </c>
      <c r="O136" s="89"/>
      <c r="P136" s="220">
        <f>O136*H136</f>
        <v>0</v>
      </c>
      <c r="Q136" s="220">
        <v>0.02</v>
      </c>
      <c r="R136" s="220">
        <f>Q136*H136</f>
        <v>0.080000000000000002</v>
      </c>
      <c r="S136" s="220">
        <v>0</v>
      </c>
      <c r="T136" s="22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2" t="s">
        <v>144</v>
      </c>
      <c r="AT136" s="222" t="s">
        <v>127</v>
      </c>
      <c r="AU136" s="222" t="s">
        <v>80</v>
      </c>
      <c r="AY136" s="15" t="s">
        <v>114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5" t="s">
        <v>78</v>
      </c>
      <c r="BK136" s="223">
        <f>ROUND(I136*H136,2)</f>
        <v>0</v>
      </c>
      <c r="BL136" s="15" t="s">
        <v>145</v>
      </c>
      <c r="BM136" s="222" t="s">
        <v>161</v>
      </c>
    </row>
    <row r="137" s="2" customFormat="1" ht="16.5" customHeight="1">
      <c r="A137" s="36"/>
      <c r="B137" s="37"/>
      <c r="C137" s="224" t="s">
        <v>162</v>
      </c>
      <c r="D137" s="224" t="s">
        <v>127</v>
      </c>
      <c r="E137" s="225" t="s">
        <v>163</v>
      </c>
      <c r="F137" s="226" t="s">
        <v>164</v>
      </c>
      <c r="G137" s="227" t="s">
        <v>124</v>
      </c>
      <c r="H137" s="228">
        <v>8</v>
      </c>
      <c r="I137" s="229"/>
      <c r="J137" s="230">
        <f>ROUND(I137*H137,2)</f>
        <v>0</v>
      </c>
      <c r="K137" s="231"/>
      <c r="L137" s="232"/>
      <c r="M137" s="233" t="s">
        <v>1</v>
      </c>
      <c r="N137" s="234" t="s">
        <v>38</v>
      </c>
      <c r="O137" s="89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2" t="s">
        <v>144</v>
      </c>
      <c r="AT137" s="222" t="s">
        <v>127</v>
      </c>
      <c r="AU137" s="222" t="s">
        <v>80</v>
      </c>
      <c r="AY137" s="15" t="s">
        <v>114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5" t="s">
        <v>78</v>
      </c>
      <c r="BK137" s="223">
        <f>ROUND(I137*H137,2)</f>
        <v>0</v>
      </c>
      <c r="BL137" s="15" t="s">
        <v>145</v>
      </c>
      <c r="BM137" s="222" t="s">
        <v>165</v>
      </c>
    </row>
    <row r="138" s="2" customFormat="1" ht="16.5" customHeight="1">
      <c r="A138" s="36"/>
      <c r="B138" s="37"/>
      <c r="C138" s="224" t="s">
        <v>166</v>
      </c>
      <c r="D138" s="224" t="s">
        <v>127</v>
      </c>
      <c r="E138" s="225" t="s">
        <v>167</v>
      </c>
      <c r="F138" s="226" t="s">
        <v>168</v>
      </c>
      <c r="G138" s="227" t="s">
        <v>124</v>
      </c>
      <c r="H138" s="228">
        <v>4</v>
      </c>
      <c r="I138" s="229"/>
      <c r="J138" s="230">
        <f>ROUND(I138*H138,2)</f>
        <v>0</v>
      </c>
      <c r="K138" s="231"/>
      <c r="L138" s="232"/>
      <c r="M138" s="233" t="s">
        <v>1</v>
      </c>
      <c r="N138" s="234" t="s">
        <v>38</v>
      </c>
      <c r="O138" s="89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2" t="s">
        <v>144</v>
      </c>
      <c r="AT138" s="222" t="s">
        <v>127</v>
      </c>
      <c r="AU138" s="222" t="s">
        <v>80</v>
      </c>
      <c r="AY138" s="15" t="s">
        <v>114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5" t="s">
        <v>78</v>
      </c>
      <c r="BK138" s="223">
        <f>ROUND(I138*H138,2)</f>
        <v>0</v>
      </c>
      <c r="BL138" s="15" t="s">
        <v>145</v>
      </c>
      <c r="BM138" s="222" t="s">
        <v>169</v>
      </c>
    </row>
    <row r="139" s="2" customFormat="1" ht="16.5" customHeight="1">
      <c r="A139" s="36"/>
      <c r="B139" s="37"/>
      <c r="C139" s="224" t="s">
        <v>170</v>
      </c>
      <c r="D139" s="224" t="s">
        <v>127</v>
      </c>
      <c r="E139" s="225" t="s">
        <v>171</v>
      </c>
      <c r="F139" s="226" t="s">
        <v>172</v>
      </c>
      <c r="G139" s="227" t="s">
        <v>1</v>
      </c>
      <c r="H139" s="228">
        <v>2</v>
      </c>
      <c r="I139" s="229"/>
      <c r="J139" s="230">
        <f>ROUND(I139*H139,2)</f>
        <v>0</v>
      </c>
      <c r="K139" s="231"/>
      <c r="L139" s="232"/>
      <c r="M139" s="233" t="s">
        <v>1</v>
      </c>
      <c r="N139" s="234" t="s">
        <v>38</v>
      </c>
      <c r="O139" s="89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2" t="s">
        <v>144</v>
      </c>
      <c r="AT139" s="222" t="s">
        <v>127</v>
      </c>
      <c r="AU139" s="222" t="s">
        <v>80</v>
      </c>
      <c r="AY139" s="15" t="s">
        <v>114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5" t="s">
        <v>78</v>
      </c>
      <c r="BK139" s="223">
        <f>ROUND(I139*H139,2)</f>
        <v>0</v>
      </c>
      <c r="BL139" s="15" t="s">
        <v>145</v>
      </c>
      <c r="BM139" s="222" t="s">
        <v>173</v>
      </c>
    </row>
    <row r="140" s="2" customFormat="1" ht="16.5" customHeight="1">
      <c r="A140" s="36"/>
      <c r="B140" s="37"/>
      <c r="C140" s="224" t="s">
        <v>174</v>
      </c>
      <c r="D140" s="224" t="s">
        <v>127</v>
      </c>
      <c r="E140" s="225" t="s">
        <v>175</v>
      </c>
      <c r="F140" s="226" t="s">
        <v>176</v>
      </c>
      <c r="G140" s="227" t="s">
        <v>124</v>
      </c>
      <c r="H140" s="228">
        <v>1</v>
      </c>
      <c r="I140" s="229"/>
      <c r="J140" s="230">
        <f>ROUND(I140*H140,2)</f>
        <v>0</v>
      </c>
      <c r="K140" s="231"/>
      <c r="L140" s="232"/>
      <c r="M140" s="233" t="s">
        <v>1</v>
      </c>
      <c r="N140" s="234" t="s">
        <v>38</v>
      </c>
      <c r="O140" s="89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2" t="s">
        <v>144</v>
      </c>
      <c r="AT140" s="222" t="s">
        <v>127</v>
      </c>
      <c r="AU140" s="222" t="s">
        <v>80</v>
      </c>
      <c r="AY140" s="15" t="s">
        <v>114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5" t="s">
        <v>78</v>
      </c>
      <c r="BK140" s="223">
        <f>ROUND(I140*H140,2)</f>
        <v>0</v>
      </c>
      <c r="BL140" s="15" t="s">
        <v>145</v>
      </c>
      <c r="BM140" s="222" t="s">
        <v>177</v>
      </c>
    </row>
    <row r="141" s="2" customFormat="1" ht="16.5" customHeight="1">
      <c r="A141" s="36"/>
      <c r="B141" s="37"/>
      <c r="C141" s="210" t="s">
        <v>8</v>
      </c>
      <c r="D141" s="210" t="s">
        <v>116</v>
      </c>
      <c r="E141" s="211" t="s">
        <v>178</v>
      </c>
      <c r="F141" s="212" t="s">
        <v>179</v>
      </c>
      <c r="G141" s="213" t="s">
        <v>124</v>
      </c>
      <c r="H141" s="214">
        <v>4</v>
      </c>
      <c r="I141" s="215"/>
      <c r="J141" s="216">
        <f>ROUND(I141*H141,2)</f>
        <v>0</v>
      </c>
      <c r="K141" s="217"/>
      <c r="L141" s="42"/>
      <c r="M141" s="218" t="s">
        <v>1</v>
      </c>
      <c r="N141" s="219" t="s">
        <v>38</v>
      </c>
      <c r="O141" s="89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2" t="s">
        <v>120</v>
      </c>
      <c r="AT141" s="222" t="s">
        <v>116</v>
      </c>
      <c r="AU141" s="222" t="s">
        <v>80</v>
      </c>
      <c r="AY141" s="15" t="s">
        <v>114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5" t="s">
        <v>78</v>
      </c>
      <c r="BK141" s="223">
        <f>ROUND(I141*H141,2)</f>
        <v>0</v>
      </c>
      <c r="BL141" s="15" t="s">
        <v>120</v>
      </c>
      <c r="BM141" s="222" t="s">
        <v>180</v>
      </c>
    </row>
    <row r="142" s="2" customFormat="1" ht="21.75" customHeight="1">
      <c r="A142" s="36"/>
      <c r="B142" s="37"/>
      <c r="C142" s="210" t="s">
        <v>181</v>
      </c>
      <c r="D142" s="210" t="s">
        <v>116</v>
      </c>
      <c r="E142" s="211" t="s">
        <v>182</v>
      </c>
      <c r="F142" s="212" t="s">
        <v>183</v>
      </c>
      <c r="G142" s="213" t="s">
        <v>124</v>
      </c>
      <c r="H142" s="214">
        <v>4</v>
      </c>
      <c r="I142" s="215"/>
      <c r="J142" s="216">
        <f>ROUND(I142*H142,2)</f>
        <v>0</v>
      </c>
      <c r="K142" s="217"/>
      <c r="L142" s="42"/>
      <c r="M142" s="218" t="s">
        <v>1</v>
      </c>
      <c r="N142" s="219" t="s">
        <v>38</v>
      </c>
      <c r="O142" s="89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2" t="s">
        <v>120</v>
      </c>
      <c r="AT142" s="222" t="s">
        <v>116</v>
      </c>
      <c r="AU142" s="222" t="s">
        <v>80</v>
      </c>
      <c r="AY142" s="15" t="s">
        <v>114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5" t="s">
        <v>78</v>
      </c>
      <c r="BK142" s="223">
        <f>ROUND(I142*H142,2)</f>
        <v>0</v>
      </c>
      <c r="BL142" s="15" t="s">
        <v>120</v>
      </c>
      <c r="BM142" s="222" t="s">
        <v>184</v>
      </c>
    </row>
    <row r="143" s="2" customFormat="1" ht="16.5" customHeight="1">
      <c r="A143" s="36"/>
      <c r="B143" s="37"/>
      <c r="C143" s="210" t="s">
        <v>185</v>
      </c>
      <c r="D143" s="210" t="s">
        <v>116</v>
      </c>
      <c r="E143" s="211" t="s">
        <v>186</v>
      </c>
      <c r="F143" s="212" t="s">
        <v>187</v>
      </c>
      <c r="G143" s="213" t="s">
        <v>124</v>
      </c>
      <c r="H143" s="214">
        <v>1</v>
      </c>
      <c r="I143" s="215"/>
      <c r="J143" s="216">
        <f>ROUND(I143*H143,2)</f>
        <v>0</v>
      </c>
      <c r="K143" s="217"/>
      <c r="L143" s="42"/>
      <c r="M143" s="218" t="s">
        <v>1</v>
      </c>
      <c r="N143" s="219" t="s">
        <v>38</v>
      </c>
      <c r="O143" s="89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2" t="s">
        <v>120</v>
      </c>
      <c r="AT143" s="222" t="s">
        <v>116</v>
      </c>
      <c r="AU143" s="222" t="s">
        <v>80</v>
      </c>
      <c r="AY143" s="15" t="s">
        <v>114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5" t="s">
        <v>78</v>
      </c>
      <c r="BK143" s="223">
        <f>ROUND(I143*H143,2)</f>
        <v>0</v>
      </c>
      <c r="BL143" s="15" t="s">
        <v>120</v>
      </c>
      <c r="BM143" s="222" t="s">
        <v>188</v>
      </c>
    </row>
    <row r="144" s="2" customFormat="1" ht="16.5" customHeight="1">
      <c r="A144" s="36"/>
      <c r="B144" s="37"/>
      <c r="C144" s="224" t="s">
        <v>189</v>
      </c>
      <c r="D144" s="224" t="s">
        <v>127</v>
      </c>
      <c r="E144" s="225" t="s">
        <v>190</v>
      </c>
      <c r="F144" s="226" t="s">
        <v>191</v>
      </c>
      <c r="G144" s="227" t="s">
        <v>124</v>
      </c>
      <c r="H144" s="228">
        <v>2</v>
      </c>
      <c r="I144" s="229"/>
      <c r="J144" s="230">
        <f>ROUND(I144*H144,2)</f>
        <v>0</v>
      </c>
      <c r="K144" s="231"/>
      <c r="L144" s="232"/>
      <c r="M144" s="233" t="s">
        <v>1</v>
      </c>
      <c r="N144" s="234" t="s">
        <v>38</v>
      </c>
      <c r="O144" s="89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2" t="s">
        <v>131</v>
      </c>
      <c r="AT144" s="222" t="s">
        <v>127</v>
      </c>
      <c r="AU144" s="222" t="s">
        <v>80</v>
      </c>
      <c r="AY144" s="15" t="s">
        <v>114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5" t="s">
        <v>78</v>
      </c>
      <c r="BK144" s="223">
        <f>ROUND(I144*H144,2)</f>
        <v>0</v>
      </c>
      <c r="BL144" s="15" t="s">
        <v>120</v>
      </c>
      <c r="BM144" s="222" t="s">
        <v>192</v>
      </c>
    </row>
    <row r="145" s="2" customFormat="1" ht="16.5" customHeight="1">
      <c r="A145" s="36"/>
      <c r="B145" s="37"/>
      <c r="C145" s="224" t="s">
        <v>193</v>
      </c>
      <c r="D145" s="224" t="s">
        <v>127</v>
      </c>
      <c r="E145" s="225" t="s">
        <v>194</v>
      </c>
      <c r="F145" s="226" t="s">
        <v>195</v>
      </c>
      <c r="G145" s="227" t="s">
        <v>124</v>
      </c>
      <c r="H145" s="228">
        <v>1</v>
      </c>
      <c r="I145" s="229"/>
      <c r="J145" s="230">
        <f>ROUND(I145*H145,2)</f>
        <v>0</v>
      </c>
      <c r="K145" s="231"/>
      <c r="L145" s="232"/>
      <c r="M145" s="233" t="s">
        <v>1</v>
      </c>
      <c r="N145" s="234" t="s">
        <v>38</v>
      </c>
      <c r="O145" s="89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2" t="s">
        <v>131</v>
      </c>
      <c r="AT145" s="222" t="s">
        <v>127</v>
      </c>
      <c r="AU145" s="222" t="s">
        <v>80</v>
      </c>
      <c r="AY145" s="15" t="s">
        <v>114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5" t="s">
        <v>78</v>
      </c>
      <c r="BK145" s="223">
        <f>ROUND(I145*H145,2)</f>
        <v>0</v>
      </c>
      <c r="BL145" s="15" t="s">
        <v>120</v>
      </c>
      <c r="BM145" s="222" t="s">
        <v>196</v>
      </c>
    </row>
    <row r="146" s="2" customFormat="1" ht="16.5" customHeight="1">
      <c r="A146" s="36"/>
      <c r="B146" s="37"/>
      <c r="C146" s="224" t="s">
        <v>197</v>
      </c>
      <c r="D146" s="224" t="s">
        <v>127</v>
      </c>
      <c r="E146" s="225" t="s">
        <v>198</v>
      </c>
      <c r="F146" s="226" t="s">
        <v>199</v>
      </c>
      <c r="G146" s="227" t="s">
        <v>124</v>
      </c>
      <c r="H146" s="228">
        <v>1</v>
      </c>
      <c r="I146" s="229"/>
      <c r="J146" s="230">
        <f>ROUND(I146*H146,2)</f>
        <v>0</v>
      </c>
      <c r="K146" s="231"/>
      <c r="L146" s="232"/>
      <c r="M146" s="233" t="s">
        <v>1</v>
      </c>
      <c r="N146" s="234" t="s">
        <v>38</v>
      </c>
      <c r="O146" s="8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2" t="s">
        <v>131</v>
      </c>
      <c r="AT146" s="222" t="s">
        <v>127</v>
      </c>
      <c r="AU146" s="222" t="s">
        <v>80</v>
      </c>
      <c r="AY146" s="15" t="s">
        <v>114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5" t="s">
        <v>78</v>
      </c>
      <c r="BK146" s="223">
        <f>ROUND(I146*H146,2)</f>
        <v>0</v>
      </c>
      <c r="BL146" s="15" t="s">
        <v>120</v>
      </c>
      <c r="BM146" s="222" t="s">
        <v>200</v>
      </c>
    </row>
    <row r="147" s="2" customFormat="1" ht="16.5" customHeight="1">
      <c r="A147" s="36"/>
      <c r="B147" s="37"/>
      <c r="C147" s="224" t="s">
        <v>7</v>
      </c>
      <c r="D147" s="224" t="s">
        <v>127</v>
      </c>
      <c r="E147" s="225" t="s">
        <v>201</v>
      </c>
      <c r="F147" s="226" t="s">
        <v>202</v>
      </c>
      <c r="G147" s="227" t="s">
        <v>124</v>
      </c>
      <c r="H147" s="228">
        <v>4</v>
      </c>
      <c r="I147" s="229"/>
      <c r="J147" s="230">
        <f>ROUND(I147*H147,2)</f>
        <v>0</v>
      </c>
      <c r="K147" s="231"/>
      <c r="L147" s="232"/>
      <c r="M147" s="233" t="s">
        <v>1</v>
      </c>
      <c r="N147" s="234" t="s">
        <v>38</v>
      </c>
      <c r="O147" s="89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131</v>
      </c>
      <c r="AT147" s="222" t="s">
        <v>127</v>
      </c>
      <c r="AU147" s="222" t="s">
        <v>80</v>
      </c>
      <c r="AY147" s="15" t="s">
        <v>114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78</v>
      </c>
      <c r="BK147" s="223">
        <f>ROUND(I147*H147,2)</f>
        <v>0</v>
      </c>
      <c r="BL147" s="15" t="s">
        <v>120</v>
      </c>
      <c r="BM147" s="222" t="s">
        <v>203</v>
      </c>
    </row>
    <row r="148" s="2" customFormat="1" ht="24.15" customHeight="1">
      <c r="A148" s="36"/>
      <c r="B148" s="37"/>
      <c r="C148" s="224" t="s">
        <v>204</v>
      </c>
      <c r="D148" s="224" t="s">
        <v>127</v>
      </c>
      <c r="E148" s="225" t="s">
        <v>205</v>
      </c>
      <c r="F148" s="226" t="s">
        <v>206</v>
      </c>
      <c r="G148" s="227" t="s">
        <v>124</v>
      </c>
      <c r="H148" s="228">
        <v>2</v>
      </c>
      <c r="I148" s="229"/>
      <c r="J148" s="230">
        <f>ROUND(I148*H148,2)</f>
        <v>0</v>
      </c>
      <c r="K148" s="231"/>
      <c r="L148" s="232"/>
      <c r="M148" s="233" t="s">
        <v>1</v>
      </c>
      <c r="N148" s="234" t="s">
        <v>38</v>
      </c>
      <c r="O148" s="89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2" t="s">
        <v>131</v>
      </c>
      <c r="AT148" s="222" t="s">
        <v>127</v>
      </c>
      <c r="AU148" s="222" t="s">
        <v>80</v>
      </c>
      <c r="AY148" s="15" t="s">
        <v>114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5" t="s">
        <v>78</v>
      </c>
      <c r="BK148" s="223">
        <f>ROUND(I148*H148,2)</f>
        <v>0</v>
      </c>
      <c r="BL148" s="15" t="s">
        <v>120</v>
      </c>
      <c r="BM148" s="222" t="s">
        <v>207</v>
      </c>
    </row>
    <row r="149" s="2" customFormat="1" ht="16.5" customHeight="1">
      <c r="A149" s="36"/>
      <c r="B149" s="37"/>
      <c r="C149" s="210" t="s">
        <v>208</v>
      </c>
      <c r="D149" s="210" t="s">
        <v>116</v>
      </c>
      <c r="E149" s="211" t="s">
        <v>209</v>
      </c>
      <c r="F149" s="212" t="s">
        <v>210</v>
      </c>
      <c r="G149" s="213" t="s">
        <v>211</v>
      </c>
      <c r="H149" s="214">
        <v>1</v>
      </c>
      <c r="I149" s="215"/>
      <c r="J149" s="216">
        <f>ROUND(I149*H149,2)</f>
        <v>0</v>
      </c>
      <c r="K149" s="217"/>
      <c r="L149" s="42"/>
      <c r="M149" s="218" t="s">
        <v>1</v>
      </c>
      <c r="N149" s="219" t="s">
        <v>38</v>
      </c>
      <c r="O149" s="89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2" t="s">
        <v>139</v>
      </c>
      <c r="AT149" s="222" t="s">
        <v>116</v>
      </c>
      <c r="AU149" s="222" t="s">
        <v>80</v>
      </c>
      <c r="AY149" s="15" t="s">
        <v>114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5" t="s">
        <v>78</v>
      </c>
      <c r="BK149" s="223">
        <f>ROUND(I149*H149,2)</f>
        <v>0</v>
      </c>
      <c r="BL149" s="15" t="s">
        <v>139</v>
      </c>
      <c r="BM149" s="222" t="s">
        <v>212</v>
      </c>
    </row>
    <row r="150" s="12" customFormat="1" ht="22.8" customHeight="1">
      <c r="A150" s="12"/>
      <c r="B150" s="194"/>
      <c r="C150" s="195"/>
      <c r="D150" s="196" t="s">
        <v>72</v>
      </c>
      <c r="E150" s="208" t="s">
        <v>131</v>
      </c>
      <c r="F150" s="208" t="s">
        <v>213</v>
      </c>
      <c r="G150" s="195"/>
      <c r="H150" s="195"/>
      <c r="I150" s="198"/>
      <c r="J150" s="209">
        <f>BK150</f>
        <v>0</v>
      </c>
      <c r="K150" s="195"/>
      <c r="L150" s="200"/>
      <c r="M150" s="201"/>
      <c r="N150" s="202"/>
      <c r="O150" s="202"/>
      <c r="P150" s="203">
        <f>P151</f>
        <v>0</v>
      </c>
      <c r="Q150" s="202"/>
      <c r="R150" s="203">
        <f>R151</f>
        <v>0</v>
      </c>
      <c r="S150" s="202"/>
      <c r="T150" s="204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5" t="s">
        <v>78</v>
      </c>
      <c r="AT150" s="206" t="s">
        <v>72</v>
      </c>
      <c r="AU150" s="206" t="s">
        <v>78</v>
      </c>
      <c r="AY150" s="205" t="s">
        <v>114</v>
      </c>
      <c r="BK150" s="207">
        <f>BK151</f>
        <v>0</v>
      </c>
    </row>
    <row r="151" s="2" customFormat="1" ht="16.5" customHeight="1">
      <c r="A151" s="36"/>
      <c r="B151" s="37"/>
      <c r="C151" s="210" t="s">
        <v>214</v>
      </c>
      <c r="D151" s="210" t="s">
        <v>116</v>
      </c>
      <c r="E151" s="211" t="s">
        <v>215</v>
      </c>
      <c r="F151" s="212" t="s">
        <v>216</v>
      </c>
      <c r="G151" s="213" t="s">
        <v>124</v>
      </c>
      <c r="H151" s="214">
        <v>8</v>
      </c>
      <c r="I151" s="215"/>
      <c r="J151" s="216">
        <f>ROUND(I151*H151,2)</f>
        <v>0</v>
      </c>
      <c r="K151" s="217"/>
      <c r="L151" s="42"/>
      <c r="M151" s="218" t="s">
        <v>1</v>
      </c>
      <c r="N151" s="219" t="s">
        <v>38</v>
      </c>
      <c r="O151" s="89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2" t="s">
        <v>120</v>
      </c>
      <c r="AT151" s="222" t="s">
        <v>116</v>
      </c>
      <c r="AU151" s="222" t="s">
        <v>80</v>
      </c>
      <c r="AY151" s="15" t="s">
        <v>114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5" t="s">
        <v>78</v>
      </c>
      <c r="BK151" s="223">
        <f>ROUND(I151*H151,2)</f>
        <v>0</v>
      </c>
      <c r="BL151" s="15" t="s">
        <v>120</v>
      </c>
      <c r="BM151" s="222" t="s">
        <v>217</v>
      </c>
    </row>
    <row r="152" s="12" customFormat="1" ht="22.8" customHeight="1">
      <c r="A152" s="12"/>
      <c r="B152" s="194"/>
      <c r="C152" s="195"/>
      <c r="D152" s="196" t="s">
        <v>72</v>
      </c>
      <c r="E152" s="208" t="s">
        <v>154</v>
      </c>
      <c r="F152" s="208" t="s">
        <v>218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P153</f>
        <v>0</v>
      </c>
      <c r="Q152" s="202"/>
      <c r="R152" s="203">
        <f>R153</f>
        <v>0.0083999999999999995</v>
      </c>
      <c r="S152" s="202"/>
      <c r="T152" s="204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78</v>
      </c>
      <c r="AT152" s="206" t="s">
        <v>72</v>
      </c>
      <c r="AU152" s="206" t="s">
        <v>78</v>
      </c>
      <c r="AY152" s="205" t="s">
        <v>114</v>
      </c>
      <c r="BK152" s="207">
        <f>BK153</f>
        <v>0</v>
      </c>
    </row>
    <row r="153" s="2" customFormat="1" ht="24.15" customHeight="1">
      <c r="A153" s="36"/>
      <c r="B153" s="37"/>
      <c r="C153" s="210" t="s">
        <v>219</v>
      </c>
      <c r="D153" s="210" t="s">
        <v>116</v>
      </c>
      <c r="E153" s="211" t="s">
        <v>220</v>
      </c>
      <c r="F153" s="212" t="s">
        <v>221</v>
      </c>
      <c r="G153" s="213" t="s">
        <v>124</v>
      </c>
      <c r="H153" s="214">
        <v>8</v>
      </c>
      <c r="I153" s="215"/>
      <c r="J153" s="216">
        <f>ROUND(I153*H153,2)</f>
        <v>0</v>
      </c>
      <c r="K153" s="217"/>
      <c r="L153" s="42"/>
      <c r="M153" s="218" t="s">
        <v>1</v>
      </c>
      <c r="N153" s="219" t="s">
        <v>38</v>
      </c>
      <c r="O153" s="89"/>
      <c r="P153" s="220">
        <f>O153*H153</f>
        <v>0</v>
      </c>
      <c r="Q153" s="220">
        <v>0.0010499999999999999</v>
      </c>
      <c r="R153" s="220">
        <f>Q153*H153</f>
        <v>0.0083999999999999995</v>
      </c>
      <c r="S153" s="220">
        <v>0</v>
      </c>
      <c r="T153" s="22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2" t="s">
        <v>120</v>
      </c>
      <c r="AT153" s="222" t="s">
        <v>116</v>
      </c>
      <c r="AU153" s="222" t="s">
        <v>80</v>
      </c>
      <c r="AY153" s="15" t="s">
        <v>114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5" t="s">
        <v>78</v>
      </c>
      <c r="BK153" s="223">
        <f>ROUND(I153*H153,2)</f>
        <v>0</v>
      </c>
      <c r="BL153" s="15" t="s">
        <v>120</v>
      </c>
      <c r="BM153" s="222" t="s">
        <v>222</v>
      </c>
    </row>
    <row r="154" s="12" customFormat="1" ht="25.92" customHeight="1">
      <c r="A154" s="12"/>
      <c r="B154" s="194"/>
      <c r="C154" s="195"/>
      <c r="D154" s="196" t="s">
        <v>72</v>
      </c>
      <c r="E154" s="197" t="s">
        <v>223</v>
      </c>
      <c r="F154" s="197" t="s">
        <v>224</v>
      </c>
      <c r="G154" s="195"/>
      <c r="H154" s="195"/>
      <c r="I154" s="198"/>
      <c r="J154" s="199">
        <f>BK154</f>
        <v>0</v>
      </c>
      <c r="K154" s="195"/>
      <c r="L154" s="200"/>
      <c r="M154" s="201"/>
      <c r="N154" s="202"/>
      <c r="O154" s="202"/>
      <c r="P154" s="203">
        <f>P155+P158</f>
        <v>0</v>
      </c>
      <c r="Q154" s="202"/>
      <c r="R154" s="203">
        <f>R155+R158</f>
        <v>0</v>
      </c>
      <c r="S154" s="202"/>
      <c r="T154" s="204">
        <f>T155+T158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5" t="s">
        <v>80</v>
      </c>
      <c r="AT154" s="206" t="s">
        <v>72</v>
      </c>
      <c r="AU154" s="206" t="s">
        <v>73</v>
      </c>
      <c r="AY154" s="205" t="s">
        <v>114</v>
      </c>
      <c r="BK154" s="207">
        <f>BK155+BK158</f>
        <v>0</v>
      </c>
    </row>
    <row r="155" s="12" customFormat="1" ht="22.8" customHeight="1">
      <c r="A155" s="12"/>
      <c r="B155" s="194"/>
      <c r="C155" s="195"/>
      <c r="D155" s="196" t="s">
        <v>72</v>
      </c>
      <c r="E155" s="208" t="s">
        <v>225</v>
      </c>
      <c r="F155" s="208" t="s">
        <v>226</v>
      </c>
      <c r="G155" s="195"/>
      <c r="H155" s="195"/>
      <c r="I155" s="198"/>
      <c r="J155" s="209">
        <f>BK155</f>
        <v>0</v>
      </c>
      <c r="K155" s="195"/>
      <c r="L155" s="200"/>
      <c r="M155" s="201"/>
      <c r="N155" s="202"/>
      <c r="O155" s="202"/>
      <c r="P155" s="203">
        <f>SUM(P156:P157)</f>
        <v>0</v>
      </c>
      <c r="Q155" s="202"/>
      <c r="R155" s="203">
        <f>SUM(R156:R157)</f>
        <v>0</v>
      </c>
      <c r="S155" s="202"/>
      <c r="T155" s="204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5" t="s">
        <v>80</v>
      </c>
      <c r="AT155" s="206" t="s">
        <v>72</v>
      </c>
      <c r="AU155" s="206" t="s">
        <v>78</v>
      </c>
      <c r="AY155" s="205" t="s">
        <v>114</v>
      </c>
      <c r="BK155" s="207">
        <f>SUM(BK156:BK157)</f>
        <v>0</v>
      </c>
    </row>
    <row r="156" s="2" customFormat="1" ht="24.15" customHeight="1">
      <c r="A156" s="36"/>
      <c r="B156" s="37"/>
      <c r="C156" s="210" t="s">
        <v>227</v>
      </c>
      <c r="D156" s="210" t="s">
        <v>116</v>
      </c>
      <c r="E156" s="211" t="s">
        <v>228</v>
      </c>
      <c r="F156" s="212" t="s">
        <v>229</v>
      </c>
      <c r="G156" s="213" t="s">
        <v>119</v>
      </c>
      <c r="H156" s="214">
        <v>86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38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181</v>
      </c>
      <c r="AT156" s="222" t="s">
        <v>116</v>
      </c>
      <c r="AU156" s="222" t="s">
        <v>80</v>
      </c>
      <c r="AY156" s="15" t="s">
        <v>114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78</v>
      </c>
      <c r="BK156" s="223">
        <f>ROUND(I156*H156,2)</f>
        <v>0</v>
      </c>
      <c r="BL156" s="15" t="s">
        <v>181</v>
      </c>
      <c r="BM156" s="222" t="s">
        <v>230</v>
      </c>
    </row>
    <row r="157" s="2" customFormat="1" ht="24.15" customHeight="1">
      <c r="A157" s="36"/>
      <c r="B157" s="37"/>
      <c r="C157" s="210" t="s">
        <v>231</v>
      </c>
      <c r="D157" s="210" t="s">
        <v>116</v>
      </c>
      <c r="E157" s="211" t="s">
        <v>232</v>
      </c>
      <c r="F157" s="212" t="s">
        <v>233</v>
      </c>
      <c r="G157" s="213" t="s">
        <v>119</v>
      </c>
      <c r="H157" s="214">
        <v>250</v>
      </c>
      <c r="I157" s="215"/>
      <c r="J157" s="216">
        <f>ROUND(I157*H157,2)</f>
        <v>0</v>
      </c>
      <c r="K157" s="217"/>
      <c r="L157" s="42"/>
      <c r="M157" s="218" t="s">
        <v>1</v>
      </c>
      <c r="N157" s="219" t="s">
        <v>38</v>
      </c>
      <c r="O157" s="89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2" t="s">
        <v>181</v>
      </c>
      <c r="AT157" s="222" t="s">
        <v>116</v>
      </c>
      <c r="AU157" s="222" t="s">
        <v>80</v>
      </c>
      <c r="AY157" s="15" t="s">
        <v>114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5" t="s">
        <v>78</v>
      </c>
      <c r="BK157" s="223">
        <f>ROUND(I157*H157,2)</f>
        <v>0</v>
      </c>
      <c r="BL157" s="15" t="s">
        <v>181</v>
      </c>
      <c r="BM157" s="222" t="s">
        <v>234</v>
      </c>
    </row>
    <row r="158" s="12" customFormat="1" ht="22.8" customHeight="1">
      <c r="A158" s="12"/>
      <c r="B158" s="194"/>
      <c r="C158" s="195"/>
      <c r="D158" s="196" t="s">
        <v>72</v>
      </c>
      <c r="E158" s="208" t="s">
        <v>235</v>
      </c>
      <c r="F158" s="208" t="s">
        <v>236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P159</f>
        <v>0</v>
      </c>
      <c r="Q158" s="202"/>
      <c r="R158" s="203">
        <f>R159</f>
        <v>0</v>
      </c>
      <c r="S158" s="202"/>
      <c r="T158" s="204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80</v>
      </c>
      <c r="AT158" s="206" t="s">
        <v>72</v>
      </c>
      <c r="AU158" s="206" t="s">
        <v>78</v>
      </c>
      <c r="AY158" s="205" t="s">
        <v>114</v>
      </c>
      <c r="BK158" s="207">
        <f>BK159</f>
        <v>0</v>
      </c>
    </row>
    <row r="159" s="2" customFormat="1" ht="16.5" customHeight="1">
      <c r="A159" s="36"/>
      <c r="B159" s="37"/>
      <c r="C159" s="210" t="s">
        <v>237</v>
      </c>
      <c r="D159" s="210" t="s">
        <v>116</v>
      </c>
      <c r="E159" s="211" t="s">
        <v>238</v>
      </c>
      <c r="F159" s="212" t="s">
        <v>239</v>
      </c>
      <c r="G159" s="213" t="s">
        <v>124</v>
      </c>
      <c r="H159" s="214">
        <v>8</v>
      </c>
      <c r="I159" s="215"/>
      <c r="J159" s="216">
        <f>ROUND(I159*H159,2)</f>
        <v>0</v>
      </c>
      <c r="K159" s="217"/>
      <c r="L159" s="42"/>
      <c r="M159" s="218" t="s">
        <v>1</v>
      </c>
      <c r="N159" s="219" t="s">
        <v>38</v>
      </c>
      <c r="O159" s="89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2" t="s">
        <v>181</v>
      </c>
      <c r="AT159" s="222" t="s">
        <v>116</v>
      </c>
      <c r="AU159" s="222" t="s">
        <v>80</v>
      </c>
      <c r="AY159" s="15" t="s">
        <v>114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5" t="s">
        <v>78</v>
      </c>
      <c r="BK159" s="223">
        <f>ROUND(I159*H159,2)</f>
        <v>0</v>
      </c>
      <c r="BL159" s="15" t="s">
        <v>181</v>
      </c>
      <c r="BM159" s="222" t="s">
        <v>240</v>
      </c>
    </row>
    <row r="160" s="12" customFormat="1" ht="25.92" customHeight="1">
      <c r="A160" s="12"/>
      <c r="B160" s="194"/>
      <c r="C160" s="195"/>
      <c r="D160" s="196" t="s">
        <v>72</v>
      </c>
      <c r="E160" s="197" t="s">
        <v>127</v>
      </c>
      <c r="F160" s="197" t="s">
        <v>241</v>
      </c>
      <c r="G160" s="195"/>
      <c r="H160" s="195"/>
      <c r="I160" s="198"/>
      <c r="J160" s="199">
        <f>BK160</f>
        <v>0</v>
      </c>
      <c r="K160" s="195"/>
      <c r="L160" s="200"/>
      <c r="M160" s="201"/>
      <c r="N160" s="202"/>
      <c r="O160" s="202"/>
      <c r="P160" s="203">
        <f>P161+P162+P171+P227+P229</f>
        <v>0</v>
      </c>
      <c r="Q160" s="202"/>
      <c r="R160" s="203">
        <f>R161+R162+R171+R227+R229</f>
        <v>88.756509999999992</v>
      </c>
      <c r="S160" s="202"/>
      <c r="T160" s="204">
        <f>T161+T162+T171+T227+T229</f>
        <v>59.975000000000001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5" t="s">
        <v>126</v>
      </c>
      <c r="AT160" s="206" t="s">
        <v>72</v>
      </c>
      <c r="AU160" s="206" t="s">
        <v>73</v>
      </c>
      <c r="AY160" s="205" t="s">
        <v>114</v>
      </c>
      <c r="BK160" s="207">
        <f>BK161+BK162+BK171+BK227+BK229</f>
        <v>0</v>
      </c>
    </row>
    <row r="161" s="2" customFormat="1" ht="16.5" customHeight="1">
      <c r="A161" s="36"/>
      <c r="B161" s="37"/>
      <c r="C161" s="224" t="s">
        <v>242</v>
      </c>
      <c r="D161" s="224" t="s">
        <v>127</v>
      </c>
      <c r="E161" s="225" t="s">
        <v>243</v>
      </c>
      <c r="F161" s="226" t="s">
        <v>244</v>
      </c>
      <c r="G161" s="227" t="s">
        <v>124</v>
      </c>
      <c r="H161" s="228">
        <v>6</v>
      </c>
      <c r="I161" s="229"/>
      <c r="J161" s="230">
        <f>ROUND(I161*H161,2)</f>
        <v>0</v>
      </c>
      <c r="K161" s="231"/>
      <c r="L161" s="232"/>
      <c r="M161" s="233" t="s">
        <v>1</v>
      </c>
      <c r="N161" s="234" t="s">
        <v>38</v>
      </c>
      <c r="O161" s="89"/>
      <c r="P161" s="220">
        <f>O161*H161</f>
        <v>0</v>
      </c>
      <c r="Q161" s="220">
        <v>0.00032000000000000003</v>
      </c>
      <c r="R161" s="220">
        <f>Q161*H161</f>
        <v>0.0019200000000000003</v>
      </c>
      <c r="S161" s="220">
        <v>0</v>
      </c>
      <c r="T161" s="22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2" t="s">
        <v>144</v>
      </c>
      <c r="AT161" s="222" t="s">
        <v>127</v>
      </c>
      <c r="AU161" s="222" t="s">
        <v>78</v>
      </c>
      <c r="AY161" s="15" t="s">
        <v>114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5" t="s">
        <v>78</v>
      </c>
      <c r="BK161" s="223">
        <f>ROUND(I161*H161,2)</f>
        <v>0</v>
      </c>
      <c r="BL161" s="15" t="s">
        <v>145</v>
      </c>
      <c r="BM161" s="222" t="s">
        <v>245</v>
      </c>
    </row>
    <row r="162" s="12" customFormat="1" ht="22.8" customHeight="1">
      <c r="A162" s="12"/>
      <c r="B162" s="194"/>
      <c r="C162" s="195"/>
      <c r="D162" s="196" t="s">
        <v>72</v>
      </c>
      <c r="E162" s="208" t="s">
        <v>246</v>
      </c>
      <c r="F162" s="208" t="s">
        <v>247</v>
      </c>
      <c r="G162" s="195"/>
      <c r="H162" s="195"/>
      <c r="I162" s="198"/>
      <c r="J162" s="209">
        <f>BK162</f>
        <v>0</v>
      </c>
      <c r="K162" s="195"/>
      <c r="L162" s="200"/>
      <c r="M162" s="201"/>
      <c r="N162" s="202"/>
      <c r="O162" s="202"/>
      <c r="P162" s="203">
        <f>SUM(P163:P170)</f>
        <v>0</v>
      </c>
      <c r="Q162" s="202"/>
      <c r="R162" s="203">
        <f>SUM(R163:R170)</f>
        <v>0</v>
      </c>
      <c r="S162" s="202"/>
      <c r="T162" s="204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5" t="s">
        <v>126</v>
      </c>
      <c r="AT162" s="206" t="s">
        <v>72</v>
      </c>
      <c r="AU162" s="206" t="s">
        <v>78</v>
      </c>
      <c r="AY162" s="205" t="s">
        <v>114</v>
      </c>
      <c r="BK162" s="207">
        <f>SUM(BK163:BK170)</f>
        <v>0</v>
      </c>
    </row>
    <row r="163" s="2" customFormat="1" ht="21.75" customHeight="1">
      <c r="A163" s="36"/>
      <c r="B163" s="37"/>
      <c r="C163" s="210" t="s">
        <v>248</v>
      </c>
      <c r="D163" s="210" t="s">
        <v>116</v>
      </c>
      <c r="E163" s="211" t="s">
        <v>249</v>
      </c>
      <c r="F163" s="212" t="s">
        <v>250</v>
      </c>
      <c r="G163" s="213" t="s">
        <v>124</v>
      </c>
      <c r="H163" s="214">
        <v>4</v>
      </c>
      <c r="I163" s="215"/>
      <c r="J163" s="216">
        <f>ROUND(I163*H163,2)</f>
        <v>0</v>
      </c>
      <c r="K163" s="217"/>
      <c r="L163" s="42"/>
      <c r="M163" s="218" t="s">
        <v>1</v>
      </c>
      <c r="N163" s="219" t="s">
        <v>38</v>
      </c>
      <c r="O163" s="89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145</v>
      </c>
      <c r="AT163" s="222" t="s">
        <v>116</v>
      </c>
      <c r="AU163" s="222" t="s">
        <v>80</v>
      </c>
      <c r="AY163" s="15" t="s">
        <v>114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78</v>
      </c>
      <c r="BK163" s="223">
        <f>ROUND(I163*H163,2)</f>
        <v>0</v>
      </c>
      <c r="BL163" s="15" t="s">
        <v>145</v>
      </c>
      <c r="BM163" s="222" t="s">
        <v>251</v>
      </c>
    </row>
    <row r="164" s="2" customFormat="1" ht="37.8" customHeight="1">
      <c r="A164" s="36"/>
      <c r="B164" s="37"/>
      <c r="C164" s="210" t="s">
        <v>252</v>
      </c>
      <c r="D164" s="210" t="s">
        <v>116</v>
      </c>
      <c r="E164" s="211" t="s">
        <v>253</v>
      </c>
      <c r="F164" s="212" t="s">
        <v>254</v>
      </c>
      <c r="G164" s="213" t="s">
        <v>119</v>
      </c>
      <c r="H164" s="214">
        <v>90.469999999999999</v>
      </c>
      <c r="I164" s="215"/>
      <c r="J164" s="216">
        <f>ROUND(I164*H164,2)</f>
        <v>0</v>
      </c>
      <c r="K164" s="217"/>
      <c r="L164" s="42"/>
      <c r="M164" s="218" t="s">
        <v>1</v>
      </c>
      <c r="N164" s="219" t="s">
        <v>38</v>
      </c>
      <c r="O164" s="89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2" t="s">
        <v>145</v>
      </c>
      <c r="AT164" s="222" t="s">
        <v>116</v>
      </c>
      <c r="AU164" s="222" t="s">
        <v>80</v>
      </c>
      <c r="AY164" s="15" t="s">
        <v>114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5" t="s">
        <v>78</v>
      </c>
      <c r="BK164" s="223">
        <f>ROUND(I164*H164,2)</f>
        <v>0</v>
      </c>
      <c r="BL164" s="15" t="s">
        <v>145</v>
      </c>
      <c r="BM164" s="222" t="s">
        <v>255</v>
      </c>
    </row>
    <row r="165" s="2" customFormat="1" ht="16.5" customHeight="1">
      <c r="A165" s="36"/>
      <c r="B165" s="37"/>
      <c r="C165" s="224" t="s">
        <v>256</v>
      </c>
      <c r="D165" s="224" t="s">
        <v>127</v>
      </c>
      <c r="E165" s="225" t="s">
        <v>257</v>
      </c>
      <c r="F165" s="226" t="s">
        <v>258</v>
      </c>
      <c r="G165" s="227" t="s">
        <v>119</v>
      </c>
      <c r="H165" s="228">
        <v>60</v>
      </c>
      <c r="I165" s="229"/>
      <c r="J165" s="230">
        <f>ROUND(I165*H165,2)</f>
        <v>0</v>
      </c>
      <c r="K165" s="231"/>
      <c r="L165" s="232"/>
      <c r="M165" s="233" t="s">
        <v>1</v>
      </c>
      <c r="N165" s="234" t="s">
        <v>38</v>
      </c>
      <c r="O165" s="89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2" t="s">
        <v>144</v>
      </c>
      <c r="AT165" s="222" t="s">
        <v>127</v>
      </c>
      <c r="AU165" s="222" t="s">
        <v>80</v>
      </c>
      <c r="AY165" s="15" t="s">
        <v>114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5" t="s">
        <v>78</v>
      </c>
      <c r="BK165" s="223">
        <f>ROUND(I165*H165,2)</f>
        <v>0</v>
      </c>
      <c r="BL165" s="15" t="s">
        <v>145</v>
      </c>
      <c r="BM165" s="222" t="s">
        <v>259</v>
      </c>
    </row>
    <row r="166" s="2" customFormat="1" ht="37.8" customHeight="1">
      <c r="A166" s="36"/>
      <c r="B166" s="37"/>
      <c r="C166" s="210" t="s">
        <v>260</v>
      </c>
      <c r="D166" s="210" t="s">
        <v>116</v>
      </c>
      <c r="E166" s="211" t="s">
        <v>261</v>
      </c>
      <c r="F166" s="212" t="s">
        <v>262</v>
      </c>
      <c r="G166" s="213" t="s">
        <v>119</v>
      </c>
      <c r="H166" s="214">
        <v>32.258000000000003</v>
      </c>
      <c r="I166" s="215"/>
      <c r="J166" s="216">
        <f>ROUND(I166*H166,2)</f>
        <v>0</v>
      </c>
      <c r="K166" s="217"/>
      <c r="L166" s="42"/>
      <c r="M166" s="218" t="s">
        <v>1</v>
      </c>
      <c r="N166" s="219" t="s">
        <v>38</v>
      </c>
      <c r="O166" s="89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145</v>
      </c>
      <c r="AT166" s="222" t="s">
        <v>116</v>
      </c>
      <c r="AU166" s="222" t="s">
        <v>80</v>
      </c>
      <c r="AY166" s="15" t="s">
        <v>114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78</v>
      </c>
      <c r="BK166" s="223">
        <f>ROUND(I166*H166,2)</f>
        <v>0</v>
      </c>
      <c r="BL166" s="15" t="s">
        <v>145</v>
      </c>
      <c r="BM166" s="222" t="s">
        <v>263</v>
      </c>
    </row>
    <row r="167" s="2" customFormat="1" ht="16.5" customHeight="1">
      <c r="A167" s="36"/>
      <c r="B167" s="37"/>
      <c r="C167" s="224" t="s">
        <v>264</v>
      </c>
      <c r="D167" s="224" t="s">
        <v>127</v>
      </c>
      <c r="E167" s="225" t="s">
        <v>265</v>
      </c>
      <c r="F167" s="226" t="s">
        <v>266</v>
      </c>
      <c r="G167" s="227" t="s">
        <v>119</v>
      </c>
      <c r="H167" s="228">
        <v>20</v>
      </c>
      <c r="I167" s="229"/>
      <c r="J167" s="230">
        <f>ROUND(I167*H167,2)</f>
        <v>0</v>
      </c>
      <c r="K167" s="231"/>
      <c r="L167" s="232"/>
      <c r="M167" s="233" t="s">
        <v>1</v>
      </c>
      <c r="N167" s="234" t="s">
        <v>38</v>
      </c>
      <c r="O167" s="89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2" t="s">
        <v>144</v>
      </c>
      <c r="AT167" s="222" t="s">
        <v>127</v>
      </c>
      <c r="AU167" s="222" t="s">
        <v>80</v>
      </c>
      <c r="AY167" s="15" t="s">
        <v>114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5" t="s">
        <v>78</v>
      </c>
      <c r="BK167" s="223">
        <f>ROUND(I167*H167,2)</f>
        <v>0</v>
      </c>
      <c r="BL167" s="15" t="s">
        <v>145</v>
      </c>
      <c r="BM167" s="222" t="s">
        <v>267</v>
      </c>
    </row>
    <row r="168" s="2" customFormat="1" ht="16.5" customHeight="1">
      <c r="A168" s="36"/>
      <c r="B168" s="37"/>
      <c r="C168" s="224" t="s">
        <v>268</v>
      </c>
      <c r="D168" s="224" t="s">
        <v>127</v>
      </c>
      <c r="E168" s="225" t="s">
        <v>269</v>
      </c>
      <c r="F168" s="226" t="s">
        <v>270</v>
      </c>
      <c r="G168" s="227" t="s">
        <v>119</v>
      </c>
      <c r="H168" s="228">
        <v>45</v>
      </c>
      <c r="I168" s="229"/>
      <c r="J168" s="230">
        <f>ROUND(I168*H168,2)</f>
        <v>0</v>
      </c>
      <c r="K168" s="231"/>
      <c r="L168" s="232"/>
      <c r="M168" s="233" t="s">
        <v>1</v>
      </c>
      <c r="N168" s="234" t="s">
        <v>38</v>
      </c>
      <c r="O168" s="89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2" t="s">
        <v>144</v>
      </c>
      <c r="AT168" s="222" t="s">
        <v>127</v>
      </c>
      <c r="AU168" s="222" t="s">
        <v>80</v>
      </c>
      <c r="AY168" s="15" t="s">
        <v>114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5" t="s">
        <v>78</v>
      </c>
      <c r="BK168" s="223">
        <f>ROUND(I168*H168,2)</f>
        <v>0</v>
      </c>
      <c r="BL168" s="15" t="s">
        <v>145</v>
      </c>
      <c r="BM168" s="222" t="s">
        <v>271</v>
      </c>
    </row>
    <row r="169" s="2" customFormat="1" ht="24.15" customHeight="1">
      <c r="A169" s="36"/>
      <c r="B169" s="37"/>
      <c r="C169" s="210" t="s">
        <v>272</v>
      </c>
      <c r="D169" s="210" t="s">
        <v>116</v>
      </c>
      <c r="E169" s="211" t="s">
        <v>273</v>
      </c>
      <c r="F169" s="212" t="s">
        <v>274</v>
      </c>
      <c r="G169" s="213" t="s">
        <v>124</v>
      </c>
      <c r="H169" s="214">
        <v>10</v>
      </c>
      <c r="I169" s="215"/>
      <c r="J169" s="216">
        <f>ROUND(I169*H169,2)</f>
        <v>0</v>
      </c>
      <c r="K169" s="217"/>
      <c r="L169" s="42"/>
      <c r="M169" s="218" t="s">
        <v>1</v>
      </c>
      <c r="N169" s="219" t="s">
        <v>38</v>
      </c>
      <c r="O169" s="89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145</v>
      </c>
      <c r="AT169" s="222" t="s">
        <v>116</v>
      </c>
      <c r="AU169" s="222" t="s">
        <v>80</v>
      </c>
      <c r="AY169" s="15" t="s">
        <v>114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78</v>
      </c>
      <c r="BK169" s="223">
        <f>ROUND(I169*H169,2)</f>
        <v>0</v>
      </c>
      <c r="BL169" s="15" t="s">
        <v>145</v>
      </c>
      <c r="BM169" s="222" t="s">
        <v>275</v>
      </c>
    </row>
    <row r="170" s="2" customFormat="1" ht="16.5" customHeight="1">
      <c r="A170" s="36"/>
      <c r="B170" s="37"/>
      <c r="C170" s="210" t="s">
        <v>276</v>
      </c>
      <c r="D170" s="210" t="s">
        <v>116</v>
      </c>
      <c r="E170" s="211" t="s">
        <v>277</v>
      </c>
      <c r="F170" s="212" t="s">
        <v>278</v>
      </c>
      <c r="G170" s="213" t="s">
        <v>124</v>
      </c>
      <c r="H170" s="214">
        <v>8</v>
      </c>
      <c r="I170" s="215"/>
      <c r="J170" s="216">
        <f>ROUND(I170*H170,2)</f>
        <v>0</v>
      </c>
      <c r="K170" s="217"/>
      <c r="L170" s="42"/>
      <c r="M170" s="218" t="s">
        <v>1</v>
      </c>
      <c r="N170" s="219" t="s">
        <v>38</v>
      </c>
      <c r="O170" s="89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2" t="s">
        <v>145</v>
      </c>
      <c r="AT170" s="222" t="s">
        <v>116</v>
      </c>
      <c r="AU170" s="222" t="s">
        <v>80</v>
      </c>
      <c r="AY170" s="15" t="s">
        <v>114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5" t="s">
        <v>78</v>
      </c>
      <c r="BK170" s="223">
        <f>ROUND(I170*H170,2)</f>
        <v>0</v>
      </c>
      <c r="BL170" s="15" t="s">
        <v>145</v>
      </c>
      <c r="BM170" s="222" t="s">
        <v>279</v>
      </c>
    </row>
    <row r="171" s="12" customFormat="1" ht="22.8" customHeight="1">
      <c r="A171" s="12"/>
      <c r="B171" s="194"/>
      <c r="C171" s="195"/>
      <c r="D171" s="196" t="s">
        <v>72</v>
      </c>
      <c r="E171" s="208" t="s">
        <v>280</v>
      </c>
      <c r="F171" s="208" t="s">
        <v>281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SUM(P172:P226)</f>
        <v>0</v>
      </c>
      <c r="Q171" s="202"/>
      <c r="R171" s="203">
        <f>SUM(R172:R226)</f>
        <v>17.758859999999999</v>
      </c>
      <c r="S171" s="202"/>
      <c r="T171" s="204">
        <f>SUM(T172:T226)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126</v>
      </c>
      <c r="AT171" s="206" t="s">
        <v>72</v>
      </c>
      <c r="AU171" s="206" t="s">
        <v>78</v>
      </c>
      <c r="AY171" s="205" t="s">
        <v>114</v>
      </c>
      <c r="BK171" s="207">
        <f>SUM(BK172:BK226)</f>
        <v>0</v>
      </c>
    </row>
    <row r="172" s="2" customFormat="1" ht="37.8" customHeight="1">
      <c r="A172" s="36"/>
      <c r="B172" s="37"/>
      <c r="C172" s="210" t="s">
        <v>282</v>
      </c>
      <c r="D172" s="210" t="s">
        <v>116</v>
      </c>
      <c r="E172" s="211" t="s">
        <v>283</v>
      </c>
      <c r="F172" s="212" t="s">
        <v>284</v>
      </c>
      <c r="G172" s="213" t="s">
        <v>119</v>
      </c>
      <c r="H172" s="214">
        <v>195</v>
      </c>
      <c r="I172" s="215"/>
      <c r="J172" s="216">
        <f>ROUND(I172*H172,2)</f>
        <v>0</v>
      </c>
      <c r="K172" s="217"/>
      <c r="L172" s="42"/>
      <c r="M172" s="218" t="s">
        <v>1</v>
      </c>
      <c r="N172" s="219" t="s">
        <v>38</v>
      </c>
      <c r="O172" s="89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2" t="s">
        <v>145</v>
      </c>
      <c r="AT172" s="222" t="s">
        <v>116</v>
      </c>
      <c r="AU172" s="222" t="s">
        <v>80</v>
      </c>
      <c r="AY172" s="15" t="s">
        <v>114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5" t="s">
        <v>78</v>
      </c>
      <c r="BK172" s="223">
        <f>ROUND(I172*H172,2)</f>
        <v>0</v>
      </c>
      <c r="BL172" s="15" t="s">
        <v>145</v>
      </c>
      <c r="BM172" s="222" t="s">
        <v>285</v>
      </c>
    </row>
    <row r="173" s="2" customFormat="1" ht="33" customHeight="1">
      <c r="A173" s="36"/>
      <c r="B173" s="37"/>
      <c r="C173" s="210" t="s">
        <v>286</v>
      </c>
      <c r="D173" s="210" t="s">
        <v>116</v>
      </c>
      <c r="E173" s="211" t="s">
        <v>287</v>
      </c>
      <c r="F173" s="212" t="s">
        <v>288</v>
      </c>
      <c r="G173" s="213" t="s">
        <v>124</v>
      </c>
      <c r="H173" s="214">
        <v>4</v>
      </c>
      <c r="I173" s="215"/>
      <c r="J173" s="216">
        <f>ROUND(I173*H173,2)</f>
        <v>0</v>
      </c>
      <c r="K173" s="217"/>
      <c r="L173" s="42"/>
      <c r="M173" s="218" t="s">
        <v>1</v>
      </c>
      <c r="N173" s="219" t="s">
        <v>38</v>
      </c>
      <c r="O173" s="89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2" t="s">
        <v>145</v>
      </c>
      <c r="AT173" s="222" t="s">
        <v>116</v>
      </c>
      <c r="AU173" s="222" t="s">
        <v>80</v>
      </c>
      <c r="AY173" s="15" t="s">
        <v>114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5" t="s">
        <v>78</v>
      </c>
      <c r="BK173" s="223">
        <f>ROUND(I173*H173,2)</f>
        <v>0</v>
      </c>
      <c r="BL173" s="15" t="s">
        <v>145</v>
      </c>
      <c r="BM173" s="222" t="s">
        <v>289</v>
      </c>
    </row>
    <row r="174" s="2" customFormat="1" ht="33" customHeight="1">
      <c r="A174" s="36"/>
      <c r="B174" s="37"/>
      <c r="C174" s="210" t="s">
        <v>290</v>
      </c>
      <c r="D174" s="210" t="s">
        <v>116</v>
      </c>
      <c r="E174" s="211" t="s">
        <v>291</v>
      </c>
      <c r="F174" s="212" t="s">
        <v>292</v>
      </c>
      <c r="G174" s="213" t="s">
        <v>124</v>
      </c>
      <c r="H174" s="214">
        <v>28</v>
      </c>
      <c r="I174" s="215"/>
      <c r="J174" s="216">
        <f>ROUND(I174*H174,2)</f>
        <v>0</v>
      </c>
      <c r="K174" s="217"/>
      <c r="L174" s="42"/>
      <c r="M174" s="218" t="s">
        <v>1</v>
      </c>
      <c r="N174" s="219" t="s">
        <v>38</v>
      </c>
      <c r="O174" s="89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2" t="s">
        <v>145</v>
      </c>
      <c r="AT174" s="222" t="s">
        <v>116</v>
      </c>
      <c r="AU174" s="222" t="s">
        <v>80</v>
      </c>
      <c r="AY174" s="15" t="s">
        <v>114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5" t="s">
        <v>78</v>
      </c>
      <c r="BK174" s="223">
        <f>ROUND(I174*H174,2)</f>
        <v>0</v>
      </c>
      <c r="BL174" s="15" t="s">
        <v>145</v>
      </c>
      <c r="BM174" s="222" t="s">
        <v>293</v>
      </c>
    </row>
    <row r="175" s="2" customFormat="1" ht="16.5" customHeight="1">
      <c r="A175" s="36"/>
      <c r="B175" s="37"/>
      <c r="C175" s="210" t="s">
        <v>294</v>
      </c>
      <c r="D175" s="210" t="s">
        <v>116</v>
      </c>
      <c r="E175" s="211" t="s">
        <v>295</v>
      </c>
      <c r="F175" s="212" t="s">
        <v>296</v>
      </c>
      <c r="G175" s="213" t="s">
        <v>124</v>
      </c>
      <c r="H175" s="214">
        <v>14</v>
      </c>
      <c r="I175" s="215"/>
      <c r="J175" s="216">
        <f>ROUND(I175*H175,2)</f>
        <v>0</v>
      </c>
      <c r="K175" s="217"/>
      <c r="L175" s="42"/>
      <c r="M175" s="218" t="s">
        <v>1</v>
      </c>
      <c r="N175" s="219" t="s">
        <v>38</v>
      </c>
      <c r="O175" s="89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2" t="s">
        <v>145</v>
      </c>
      <c r="AT175" s="222" t="s">
        <v>116</v>
      </c>
      <c r="AU175" s="222" t="s">
        <v>80</v>
      </c>
      <c r="AY175" s="15" t="s">
        <v>114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5" t="s">
        <v>78</v>
      </c>
      <c r="BK175" s="223">
        <f>ROUND(I175*H175,2)</f>
        <v>0</v>
      </c>
      <c r="BL175" s="15" t="s">
        <v>145</v>
      </c>
      <c r="BM175" s="222" t="s">
        <v>297</v>
      </c>
    </row>
    <row r="176" s="2" customFormat="1" ht="24.15" customHeight="1">
      <c r="A176" s="36"/>
      <c r="B176" s="37"/>
      <c r="C176" s="210" t="s">
        <v>298</v>
      </c>
      <c r="D176" s="210" t="s">
        <v>116</v>
      </c>
      <c r="E176" s="211" t="s">
        <v>299</v>
      </c>
      <c r="F176" s="212" t="s">
        <v>300</v>
      </c>
      <c r="G176" s="213" t="s">
        <v>124</v>
      </c>
      <c r="H176" s="214">
        <v>50</v>
      </c>
      <c r="I176" s="215"/>
      <c r="J176" s="216">
        <f>ROUND(I176*H176,2)</f>
        <v>0</v>
      </c>
      <c r="K176" s="217"/>
      <c r="L176" s="42"/>
      <c r="M176" s="218" t="s">
        <v>1</v>
      </c>
      <c r="N176" s="219" t="s">
        <v>38</v>
      </c>
      <c r="O176" s="89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2" t="s">
        <v>145</v>
      </c>
      <c r="AT176" s="222" t="s">
        <v>116</v>
      </c>
      <c r="AU176" s="222" t="s">
        <v>80</v>
      </c>
      <c r="AY176" s="15" t="s">
        <v>114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5" t="s">
        <v>78</v>
      </c>
      <c r="BK176" s="223">
        <f>ROUND(I176*H176,2)</f>
        <v>0</v>
      </c>
      <c r="BL176" s="15" t="s">
        <v>145</v>
      </c>
      <c r="BM176" s="222" t="s">
        <v>301</v>
      </c>
    </row>
    <row r="177" s="2" customFormat="1" ht="24.15" customHeight="1">
      <c r="A177" s="36"/>
      <c r="B177" s="37"/>
      <c r="C177" s="210" t="s">
        <v>302</v>
      </c>
      <c r="D177" s="210" t="s">
        <v>116</v>
      </c>
      <c r="E177" s="211" t="s">
        <v>303</v>
      </c>
      <c r="F177" s="212" t="s">
        <v>304</v>
      </c>
      <c r="G177" s="213" t="s">
        <v>124</v>
      </c>
      <c r="H177" s="214">
        <v>4</v>
      </c>
      <c r="I177" s="215"/>
      <c r="J177" s="216">
        <f>ROUND(I177*H177,2)</f>
        <v>0</v>
      </c>
      <c r="K177" s="217"/>
      <c r="L177" s="42"/>
      <c r="M177" s="218" t="s">
        <v>1</v>
      </c>
      <c r="N177" s="219" t="s">
        <v>38</v>
      </c>
      <c r="O177" s="89"/>
      <c r="P177" s="220">
        <f>O177*H177</f>
        <v>0</v>
      </c>
      <c r="Q177" s="220">
        <v>2.2001499999999998</v>
      </c>
      <c r="R177" s="220">
        <f>Q177*H177</f>
        <v>8.8005999999999993</v>
      </c>
      <c r="S177" s="220">
        <v>0</v>
      </c>
      <c r="T177" s="22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2" t="s">
        <v>145</v>
      </c>
      <c r="AT177" s="222" t="s">
        <v>116</v>
      </c>
      <c r="AU177" s="222" t="s">
        <v>80</v>
      </c>
      <c r="AY177" s="15" t="s">
        <v>114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5" t="s">
        <v>78</v>
      </c>
      <c r="BK177" s="223">
        <f>ROUND(I177*H177,2)</f>
        <v>0</v>
      </c>
      <c r="BL177" s="15" t="s">
        <v>145</v>
      </c>
      <c r="BM177" s="222" t="s">
        <v>305</v>
      </c>
    </row>
    <row r="178" s="2" customFormat="1" ht="16.5" customHeight="1">
      <c r="A178" s="36"/>
      <c r="B178" s="37"/>
      <c r="C178" s="210" t="s">
        <v>306</v>
      </c>
      <c r="D178" s="210" t="s">
        <v>116</v>
      </c>
      <c r="E178" s="211" t="s">
        <v>307</v>
      </c>
      <c r="F178" s="212" t="s">
        <v>308</v>
      </c>
      <c r="G178" s="213" t="s">
        <v>124</v>
      </c>
      <c r="H178" s="214">
        <v>4</v>
      </c>
      <c r="I178" s="215"/>
      <c r="J178" s="216">
        <f>ROUND(I178*H178,2)</f>
        <v>0</v>
      </c>
      <c r="K178" s="217"/>
      <c r="L178" s="42"/>
      <c r="M178" s="218" t="s">
        <v>1</v>
      </c>
      <c r="N178" s="219" t="s">
        <v>38</v>
      </c>
      <c r="O178" s="89"/>
      <c r="P178" s="220">
        <f>O178*H178</f>
        <v>0</v>
      </c>
      <c r="Q178" s="220">
        <v>2.2001499999999998</v>
      </c>
      <c r="R178" s="220">
        <f>Q178*H178</f>
        <v>8.8005999999999993</v>
      </c>
      <c r="S178" s="220">
        <v>0</v>
      </c>
      <c r="T178" s="22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2" t="s">
        <v>145</v>
      </c>
      <c r="AT178" s="222" t="s">
        <v>116</v>
      </c>
      <c r="AU178" s="222" t="s">
        <v>80</v>
      </c>
      <c r="AY178" s="15" t="s">
        <v>114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5" t="s">
        <v>78</v>
      </c>
      <c r="BK178" s="223">
        <f>ROUND(I178*H178,2)</f>
        <v>0</v>
      </c>
      <c r="BL178" s="15" t="s">
        <v>145</v>
      </c>
      <c r="BM178" s="222" t="s">
        <v>309</v>
      </c>
    </row>
    <row r="179" s="2" customFormat="1" ht="16.5" customHeight="1">
      <c r="A179" s="36"/>
      <c r="B179" s="37"/>
      <c r="C179" s="210" t="s">
        <v>310</v>
      </c>
      <c r="D179" s="210" t="s">
        <v>116</v>
      </c>
      <c r="E179" s="211" t="s">
        <v>311</v>
      </c>
      <c r="F179" s="212" t="s">
        <v>312</v>
      </c>
      <c r="G179" s="213" t="s">
        <v>124</v>
      </c>
      <c r="H179" s="214">
        <v>4</v>
      </c>
      <c r="I179" s="215"/>
      <c r="J179" s="216">
        <f>ROUND(I179*H179,2)</f>
        <v>0</v>
      </c>
      <c r="K179" s="217"/>
      <c r="L179" s="42"/>
      <c r="M179" s="218" t="s">
        <v>1</v>
      </c>
      <c r="N179" s="219" t="s">
        <v>38</v>
      </c>
      <c r="O179" s="89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2" t="s">
        <v>145</v>
      </c>
      <c r="AT179" s="222" t="s">
        <v>116</v>
      </c>
      <c r="AU179" s="222" t="s">
        <v>80</v>
      </c>
      <c r="AY179" s="15" t="s">
        <v>114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5" t="s">
        <v>78</v>
      </c>
      <c r="BK179" s="223">
        <f>ROUND(I179*H179,2)</f>
        <v>0</v>
      </c>
      <c r="BL179" s="15" t="s">
        <v>145</v>
      </c>
      <c r="BM179" s="222" t="s">
        <v>313</v>
      </c>
    </row>
    <row r="180" s="2" customFormat="1" ht="16.5" customHeight="1">
      <c r="A180" s="36"/>
      <c r="B180" s="37"/>
      <c r="C180" s="224" t="s">
        <v>314</v>
      </c>
      <c r="D180" s="224" t="s">
        <v>127</v>
      </c>
      <c r="E180" s="225" t="s">
        <v>315</v>
      </c>
      <c r="F180" s="226" t="s">
        <v>316</v>
      </c>
      <c r="G180" s="227" t="s">
        <v>124</v>
      </c>
      <c r="H180" s="228">
        <v>1</v>
      </c>
      <c r="I180" s="229"/>
      <c r="J180" s="230">
        <f>ROUND(I180*H180,2)</f>
        <v>0</v>
      </c>
      <c r="K180" s="231"/>
      <c r="L180" s="232"/>
      <c r="M180" s="233" t="s">
        <v>1</v>
      </c>
      <c r="N180" s="234" t="s">
        <v>38</v>
      </c>
      <c r="O180" s="89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2" t="s">
        <v>144</v>
      </c>
      <c r="AT180" s="222" t="s">
        <v>127</v>
      </c>
      <c r="AU180" s="222" t="s">
        <v>80</v>
      </c>
      <c r="AY180" s="15" t="s">
        <v>114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5" t="s">
        <v>78</v>
      </c>
      <c r="BK180" s="223">
        <f>ROUND(I180*H180,2)</f>
        <v>0</v>
      </c>
      <c r="BL180" s="15" t="s">
        <v>145</v>
      </c>
      <c r="BM180" s="222" t="s">
        <v>317</v>
      </c>
    </row>
    <row r="181" s="2" customFormat="1" ht="16.5" customHeight="1">
      <c r="A181" s="36"/>
      <c r="B181" s="37"/>
      <c r="C181" s="210" t="s">
        <v>318</v>
      </c>
      <c r="D181" s="210" t="s">
        <v>116</v>
      </c>
      <c r="E181" s="211" t="s">
        <v>319</v>
      </c>
      <c r="F181" s="212" t="s">
        <v>320</v>
      </c>
      <c r="G181" s="213" t="s">
        <v>124</v>
      </c>
      <c r="H181" s="214">
        <v>8</v>
      </c>
      <c r="I181" s="215"/>
      <c r="J181" s="216">
        <f>ROUND(I181*H181,2)</f>
        <v>0</v>
      </c>
      <c r="K181" s="217"/>
      <c r="L181" s="42"/>
      <c r="M181" s="218" t="s">
        <v>1</v>
      </c>
      <c r="N181" s="219" t="s">
        <v>38</v>
      </c>
      <c r="O181" s="89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2" t="s">
        <v>145</v>
      </c>
      <c r="AT181" s="222" t="s">
        <v>116</v>
      </c>
      <c r="AU181" s="222" t="s">
        <v>80</v>
      </c>
      <c r="AY181" s="15" t="s">
        <v>114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5" t="s">
        <v>78</v>
      </c>
      <c r="BK181" s="223">
        <f>ROUND(I181*H181,2)</f>
        <v>0</v>
      </c>
      <c r="BL181" s="15" t="s">
        <v>145</v>
      </c>
      <c r="BM181" s="222" t="s">
        <v>321</v>
      </c>
    </row>
    <row r="182" s="2" customFormat="1" ht="24.15" customHeight="1">
      <c r="A182" s="36"/>
      <c r="B182" s="37"/>
      <c r="C182" s="210" t="s">
        <v>322</v>
      </c>
      <c r="D182" s="210" t="s">
        <v>116</v>
      </c>
      <c r="E182" s="211" t="s">
        <v>323</v>
      </c>
      <c r="F182" s="212" t="s">
        <v>324</v>
      </c>
      <c r="G182" s="213" t="s">
        <v>124</v>
      </c>
      <c r="H182" s="214">
        <v>4</v>
      </c>
      <c r="I182" s="215"/>
      <c r="J182" s="216">
        <f>ROUND(I182*H182,2)</f>
        <v>0</v>
      </c>
      <c r="K182" s="217"/>
      <c r="L182" s="42"/>
      <c r="M182" s="218" t="s">
        <v>1</v>
      </c>
      <c r="N182" s="219" t="s">
        <v>38</v>
      </c>
      <c r="O182" s="89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2" t="s">
        <v>145</v>
      </c>
      <c r="AT182" s="222" t="s">
        <v>116</v>
      </c>
      <c r="AU182" s="222" t="s">
        <v>80</v>
      </c>
      <c r="AY182" s="15" t="s">
        <v>114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5" t="s">
        <v>78</v>
      </c>
      <c r="BK182" s="223">
        <f>ROUND(I182*H182,2)</f>
        <v>0</v>
      </c>
      <c r="BL182" s="15" t="s">
        <v>145</v>
      </c>
      <c r="BM182" s="222" t="s">
        <v>325</v>
      </c>
    </row>
    <row r="183" s="2" customFormat="1" ht="24.15" customHeight="1">
      <c r="A183" s="36"/>
      <c r="B183" s="37"/>
      <c r="C183" s="210" t="s">
        <v>326</v>
      </c>
      <c r="D183" s="210" t="s">
        <v>116</v>
      </c>
      <c r="E183" s="211" t="s">
        <v>327</v>
      </c>
      <c r="F183" s="212" t="s">
        <v>328</v>
      </c>
      <c r="G183" s="213" t="s">
        <v>124</v>
      </c>
      <c r="H183" s="214">
        <v>8</v>
      </c>
      <c r="I183" s="215"/>
      <c r="J183" s="216">
        <f>ROUND(I183*H183,2)</f>
        <v>0</v>
      </c>
      <c r="K183" s="217"/>
      <c r="L183" s="42"/>
      <c r="M183" s="218" t="s">
        <v>1</v>
      </c>
      <c r="N183" s="219" t="s">
        <v>38</v>
      </c>
      <c r="O183" s="89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2" t="s">
        <v>145</v>
      </c>
      <c r="AT183" s="222" t="s">
        <v>116</v>
      </c>
      <c r="AU183" s="222" t="s">
        <v>80</v>
      </c>
      <c r="AY183" s="15" t="s">
        <v>114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5" t="s">
        <v>78</v>
      </c>
      <c r="BK183" s="223">
        <f>ROUND(I183*H183,2)</f>
        <v>0</v>
      </c>
      <c r="BL183" s="15" t="s">
        <v>145</v>
      </c>
      <c r="BM183" s="222" t="s">
        <v>329</v>
      </c>
    </row>
    <row r="184" s="2" customFormat="1" ht="24.15" customHeight="1">
      <c r="A184" s="36"/>
      <c r="B184" s="37"/>
      <c r="C184" s="210" t="s">
        <v>330</v>
      </c>
      <c r="D184" s="210" t="s">
        <v>116</v>
      </c>
      <c r="E184" s="211" t="s">
        <v>331</v>
      </c>
      <c r="F184" s="212" t="s">
        <v>332</v>
      </c>
      <c r="G184" s="213" t="s">
        <v>124</v>
      </c>
      <c r="H184" s="214">
        <v>4</v>
      </c>
      <c r="I184" s="215"/>
      <c r="J184" s="216">
        <f>ROUND(I184*H184,2)</f>
        <v>0</v>
      </c>
      <c r="K184" s="217"/>
      <c r="L184" s="42"/>
      <c r="M184" s="218" t="s">
        <v>1</v>
      </c>
      <c r="N184" s="219" t="s">
        <v>38</v>
      </c>
      <c r="O184" s="89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2" t="s">
        <v>145</v>
      </c>
      <c r="AT184" s="222" t="s">
        <v>116</v>
      </c>
      <c r="AU184" s="222" t="s">
        <v>80</v>
      </c>
      <c r="AY184" s="15" t="s">
        <v>114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5" t="s">
        <v>78</v>
      </c>
      <c r="BK184" s="223">
        <f>ROUND(I184*H184,2)</f>
        <v>0</v>
      </c>
      <c r="BL184" s="15" t="s">
        <v>145</v>
      </c>
      <c r="BM184" s="222" t="s">
        <v>333</v>
      </c>
    </row>
    <row r="185" s="2" customFormat="1" ht="24.15" customHeight="1">
      <c r="A185" s="36"/>
      <c r="B185" s="37"/>
      <c r="C185" s="210" t="s">
        <v>334</v>
      </c>
      <c r="D185" s="210" t="s">
        <v>116</v>
      </c>
      <c r="E185" s="211" t="s">
        <v>335</v>
      </c>
      <c r="F185" s="212" t="s">
        <v>336</v>
      </c>
      <c r="G185" s="213" t="s">
        <v>124</v>
      </c>
      <c r="H185" s="214">
        <v>4</v>
      </c>
      <c r="I185" s="215"/>
      <c r="J185" s="216">
        <f>ROUND(I185*H185,2)</f>
        <v>0</v>
      </c>
      <c r="K185" s="217"/>
      <c r="L185" s="42"/>
      <c r="M185" s="218" t="s">
        <v>1</v>
      </c>
      <c r="N185" s="219" t="s">
        <v>38</v>
      </c>
      <c r="O185" s="89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2" t="s">
        <v>145</v>
      </c>
      <c r="AT185" s="222" t="s">
        <v>116</v>
      </c>
      <c r="AU185" s="222" t="s">
        <v>80</v>
      </c>
      <c r="AY185" s="15" t="s">
        <v>114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5" t="s">
        <v>78</v>
      </c>
      <c r="BK185" s="223">
        <f>ROUND(I185*H185,2)</f>
        <v>0</v>
      </c>
      <c r="BL185" s="15" t="s">
        <v>145</v>
      </c>
      <c r="BM185" s="222" t="s">
        <v>337</v>
      </c>
    </row>
    <row r="186" s="2" customFormat="1" ht="16.5" customHeight="1">
      <c r="A186" s="36"/>
      <c r="B186" s="37"/>
      <c r="C186" s="210" t="s">
        <v>338</v>
      </c>
      <c r="D186" s="210" t="s">
        <v>116</v>
      </c>
      <c r="E186" s="211" t="s">
        <v>339</v>
      </c>
      <c r="F186" s="212" t="s">
        <v>340</v>
      </c>
      <c r="G186" s="213" t="s">
        <v>341</v>
      </c>
      <c r="H186" s="214">
        <v>80</v>
      </c>
      <c r="I186" s="215"/>
      <c r="J186" s="216">
        <f>ROUND(I186*H186,2)</f>
        <v>0</v>
      </c>
      <c r="K186" s="217"/>
      <c r="L186" s="42"/>
      <c r="M186" s="218" t="s">
        <v>1</v>
      </c>
      <c r="N186" s="219" t="s">
        <v>38</v>
      </c>
      <c r="O186" s="89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2" t="s">
        <v>342</v>
      </c>
      <c r="AT186" s="222" t="s">
        <v>116</v>
      </c>
      <c r="AU186" s="222" t="s">
        <v>80</v>
      </c>
      <c r="AY186" s="15" t="s">
        <v>114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5" t="s">
        <v>78</v>
      </c>
      <c r="BK186" s="223">
        <f>ROUND(I186*H186,2)</f>
        <v>0</v>
      </c>
      <c r="BL186" s="15" t="s">
        <v>342</v>
      </c>
      <c r="BM186" s="222" t="s">
        <v>343</v>
      </c>
    </row>
    <row r="187" s="2" customFormat="1" ht="21.75" customHeight="1">
      <c r="A187" s="36"/>
      <c r="B187" s="37"/>
      <c r="C187" s="210" t="s">
        <v>344</v>
      </c>
      <c r="D187" s="210" t="s">
        <v>116</v>
      </c>
      <c r="E187" s="211" t="s">
        <v>345</v>
      </c>
      <c r="F187" s="212" t="s">
        <v>346</v>
      </c>
      <c r="G187" s="213" t="s">
        <v>124</v>
      </c>
      <c r="H187" s="214">
        <v>14</v>
      </c>
      <c r="I187" s="215"/>
      <c r="J187" s="216">
        <f>ROUND(I187*H187,2)</f>
        <v>0</v>
      </c>
      <c r="K187" s="217"/>
      <c r="L187" s="42"/>
      <c r="M187" s="218" t="s">
        <v>1</v>
      </c>
      <c r="N187" s="219" t="s">
        <v>38</v>
      </c>
      <c r="O187" s="89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2" t="s">
        <v>181</v>
      </c>
      <c r="AT187" s="222" t="s">
        <v>116</v>
      </c>
      <c r="AU187" s="222" t="s">
        <v>80</v>
      </c>
      <c r="AY187" s="15" t="s">
        <v>114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5" t="s">
        <v>78</v>
      </c>
      <c r="BK187" s="223">
        <f>ROUND(I187*H187,2)</f>
        <v>0</v>
      </c>
      <c r="BL187" s="15" t="s">
        <v>181</v>
      </c>
      <c r="BM187" s="222" t="s">
        <v>347</v>
      </c>
    </row>
    <row r="188" s="2" customFormat="1" ht="24.15" customHeight="1">
      <c r="A188" s="36"/>
      <c r="B188" s="37"/>
      <c r="C188" s="210" t="s">
        <v>348</v>
      </c>
      <c r="D188" s="210" t="s">
        <v>116</v>
      </c>
      <c r="E188" s="211" t="s">
        <v>349</v>
      </c>
      <c r="F188" s="212" t="s">
        <v>350</v>
      </c>
      <c r="G188" s="213" t="s">
        <v>124</v>
      </c>
      <c r="H188" s="214">
        <v>8</v>
      </c>
      <c r="I188" s="215"/>
      <c r="J188" s="216">
        <f>ROUND(I188*H188,2)</f>
        <v>0</v>
      </c>
      <c r="K188" s="217"/>
      <c r="L188" s="42"/>
      <c r="M188" s="218" t="s">
        <v>1</v>
      </c>
      <c r="N188" s="219" t="s">
        <v>38</v>
      </c>
      <c r="O188" s="89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2" t="s">
        <v>181</v>
      </c>
      <c r="AT188" s="222" t="s">
        <v>116</v>
      </c>
      <c r="AU188" s="222" t="s">
        <v>80</v>
      </c>
      <c r="AY188" s="15" t="s">
        <v>114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5" t="s">
        <v>78</v>
      </c>
      <c r="BK188" s="223">
        <f>ROUND(I188*H188,2)</f>
        <v>0</v>
      </c>
      <c r="BL188" s="15" t="s">
        <v>181</v>
      </c>
      <c r="BM188" s="222" t="s">
        <v>351</v>
      </c>
    </row>
    <row r="189" s="2" customFormat="1" ht="24.15" customHeight="1">
      <c r="A189" s="36"/>
      <c r="B189" s="37"/>
      <c r="C189" s="210" t="s">
        <v>352</v>
      </c>
      <c r="D189" s="210" t="s">
        <v>116</v>
      </c>
      <c r="E189" s="211" t="s">
        <v>353</v>
      </c>
      <c r="F189" s="212" t="s">
        <v>354</v>
      </c>
      <c r="G189" s="213" t="s">
        <v>124</v>
      </c>
      <c r="H189" s="214">
        <v>8</v>
      </c>
      <c r="I189" s="215"/>
      <c r="J189" s="216">
        <f>ROUND(I189*H189,2)</f>
        <v>0</v>
      </c>
      <c r="K189" s="217"/>
      <c r="L189" s="42"/>
      <c r="M189" s="218" t="s">
        <v>1</v>
      </c>
      <c r="N189" s="219" t="s">
        <v>38</v>
      </c>
      <c r="O189" s="89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2" t="s">
        <v>145</v>
      </c>
      <c r="AT189" s="222" t="s">
        <v>116</v>
      </c>
      <c r="AU189" s="222" t="s">
        <v>80</v>
      </c>
      <c r="AY189" s="15" t="s">
        <v>114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5" t="s">
        <v>78</v>
      </c>
      <c r="BK189" s="223">
        <f>ROUND(I189*H189,2)</f>
        <v>0</v>
      </c>
      <c r="BL189" s="15" t="s">
        <v>145</v>
      </c>
      <c r="BM189" s="222" t="s">
        <v>355</v>
      </c>
    </row>
    <row r="190" s="2" customFormat="1" ht="16.5" customHeight="1">
      <c r="A190" s="36"/>
      <c r="B190" s="37"/>
      <c r="C190" s="210" t="s">
        <v>356</v>
      </c>
      <c r="D190" s="210" t="s">
        <v>116</v>
      </c>
      <c r="E190" s="211" t="s">
        <v>357</v>
      </c>
      <c r="F190" s="212" t="s">
        <v>358</v>
      </c>
      <c r="G190" s="213" t="s">
        <v>124</v>
      </c>
      <c r="H190" s="214">
        <v>6</v>
      </c>
      <c r="I190" s="215"/>
      <c r="J190" s="216">
        <f>ROUND(I190*H190,2)</f>
        <v>0</v>
      </c>
      <c r="K190" s="217"/>
      <c r="L190" s="42"/>
      <c r="M190" s="218" t="s">
        <v>1</v>
      </c>
      <c r="N190" s="219" t="s">
        <v>38</v>
      </c>
      <c r="O190" s="89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2" t="s">
        <v>145</v>
      </c>
      <c r="AT190" s="222" t="s">
        <v>116</v>
      </c>
      <c r="AU190" s="222" t="s">
        <v>80</v>
      </c>
      <c r="AY190" s="15" t="s">
        <v>114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5" t="s">
        <v>78</v>
      </c>
      <c r="BK190" s="223">
        <f>ROUND(I190*H190,2)</f>
        <v>0</v>
      </c>
      <c r="BL190" s="15" t="s">
        <v>145</v>
      </c>
      <c r="BM190" s="222" t="s">
        <v>359</v>
      </c>
    </row>
    <row r="191" s="2" customFormat="1" ht="16.5" customHeight="1">
      <c r="A191" s="36"/>
      <c r="B191" s="37"/>
      <c r="C191" s="210" t="s">
        <v>360</v>
      </c>
      <c r="D191" s="210" t="s">
        <v>116</v>
      </c>
      <c r="E191" s="211" t="s">
        <v>361</v>
      </c>
      <c r="F191" s="212" t="s">
        <v>362</v>
      </c>
      <c r="G191" s="213" t="s">
        <v>124</v>
      </c>
      <c r="H191" s="214">
        <v>6</v>
      </c>
      <c r="I191" s="215"/>
      <c r="J191" s="216">
        <f>ROUND(I191*H191,2)</f>
        <v>0</v>
      </c>
      <c r="K191" s="217"/>
      <c r="L191" s="42"/>
      <c r="M191" s="218" t="s">
        <v>1</v>
      </c>
      <c r="N191" s="219" t="s">
        <v>38</v>
      </c>
      <c r="O191" s="89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2" t="s">
        <v>145</v>
      </c>
      <c r="AT191" s="222" t="s">
        <v>116</v>
      </c>
      <c r="AU191" s="222" t="s">
        <v>80</v>
      </c>
      <c r="AY191" s="15" t="s">
        <v>114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5" t="s">
        <v>78</v>
      </c>
      <c r="BK191" s="223">
        <f>ROUND(I191*H191,2)</f>
        <v>0</v>
      </c>
      <c r="BL191" s="15" t="s">
        <v>145</v>
      </c>
      <c r="BM191" s="222" t="s">
        <v>363</v>
      </c>
    </row>
    <row r="192" s="2" customFormat="1" ht="16.5" customHeight="1">
      <c r="A192" s="36"/>
      <c r="B192" s="37"/>
      <c r="C192" s="210" t="s">
        <v>364</v>
      </c>
      <c r="D192" s="210" t="s">
        <v>116</v>
      </c>
      <c r="E192" s="211" t="s">
        <v>365</v>
      </c>
      <c r="F192" s="212" t="s">
        <v>366</v>
      </c>
      <c r="G192" s="213" t="s">
        <v>124</v>
      </c>
      <c r="H192" s="214">
        <v>4</v>
      </c>
      <c r="I192" s="215"/>
      <c r="J192" s="216">
        <f>ROUND(I192*H192,2)</f>
        <v>0</v>
      </c>
      <c r="K192" s="217"/>
      <c r="L192" s="42"/>
      <c r="M192" s="218" t="s">
        <v>1</v>
      </c>
      <c r="N192" s="219" t="s">
        <v>38</v>
      </c>
      <c r="O192" s="89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2" t="s">
        <v>145</v>
      </c>
      <c r="AT192" s="222" t="s">
        <v>116</v>
      </c>
      <c r="AU192" s="222" t="s">
        <v>80</v>
      </c>
      <c r="AY192" s="15" t="s">
        <v>114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5" t="s">
        <v>78</v>
      </c>
      <c r="BK192" s="223">
        <f>ROUND(I192*H192,2)</f>
        <v>0</v>
      </c>
      <c r="BL192" s="15" t="s">
        <v>145</v>
      </c>
      <c r="BM192" s="222" t="s">
        <v>367</v>
      </c>
    </row>
    <row r="193" s="2" customFormat="1" ht="24.15" customHeight="1">
      <c r="A193" s="36"/>
      <c r="B193" s="37"/>
      <c r="C193" s="210" t="s">
        <v>368</v>
      </c>
      <c r="D193" s="210" t="s">
        <v>116</v>
      </c>
      <c r="E193" s="211" t="s">
        <v>369</v>
      </c>
      <c r="F193" s="212" t="s">
        <v>370</v>
      </c>
      <c r="G193" s="213" t="s">
        <v>124</v>
      </c>
      <c r="H193" s="214">
        <v>8</v>
      </c>
      <c r="I193" s="215"/>
      <c r="J193" s="216">
        <f>ROUND(I193*H193,2)</f>
        <v>0</v>
      </c>
      <c r="K193" s="217"/>
      <c r="L193" s="42"/>
      <c r="M193" s="218" t="s">
        <v>1</v>
      </c>
      <c r="N193" s="219" t="s">
        <v>38</v>
      </c>
      <c r="O193" s="89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2" t="s">
        <v>145</v>
      </c>
      <c r="AT193" s="222" t="s">
        <v>116</v>
      </c>
      <c r="AU193" s="222" t="s">
        <v>80</v>
      </c>
      <c r="AY193" s="15" t="s">
        <v>114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5" t="s">
        <v>78</v>
      </c>
      <c r="BK193" s="223">
        <f>ROUND(I193*H193,2)</f>
        <v>0</v>
      </c>
      <c r="BL193" s="15" t="s">
        <v>145</v>
      </c>
      <c r="BM193" s="222" t="s">
        <v>371</v>
      </c>
    </row>
    <row r="194" s="2" customFormat="1" ht="16.5" customHeight="1">
      <c r="A194" s="36"/>
      <c r="B194" s="37"/>
      <c r="C194" s="210" t="s">
        <v>372</v>
      </c>
      <c r="D194" s="210" t="s">
        <v>116</v>
      </c>
      <c r="E194" s="211" t="s">
        <v>373</v>
      </c>
      <c r="F194" s="212" t="s">
        <v>374</v>
      </c>
      <c r="G194" s="213" t="s">
        <v>124</v>
      </c>
      <c r="H194" s="214">
        <v>1</v>
      </c>
      <c r="I194" s="215"/>
      <c r="J194" s="216">
        <f>ROUND(I194*H194,2)</f>
        <v>0</v>
      </c>
      <c r="K194" s="217"/>
      <c r="L194" s="42"/>
      <c r="M194" s="218" t="s">
        <v>1</v>
      </c>
      <c r="N194" s="219" t="s">
        <v>38</v>
      </c>
      <c r="O194" s="89"/>
      <c r="P194" s="220">
        <f>O194*H194</f>
        <v>0</v>
      </c>
      <c r="Q194" s="220">
        <v>0.0015</v>
      </c>
      <c r="R194" s="220">
        <f>Q194*H194</f>
        <v>0.0015</v>
      </c>
      <c r="S194" s="220">
        <v>0</v>
      </c>
      <c r="T194" s="22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2" t="s">
        <v>145</v>
      </c>
      <c r="AT194" s="222" t="s">
        <v>116</v>
      </c>
      <c r="AU194" s="222" t="s">
        <v>80</v>
      </c>
      <c r="AY194" s="15" t="s">
        <v>114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5" t="s">
        <v>78</v>
      </c>
      <c r="BK194" s="223">
        <f>ROUND(I194*H194,2)</f>
        <v>0</v>
      </c>
      <c r="BL194" s="15" t="s">
        <v>145</v>
      </c>
      <c r="BM194" s="222" t="s">
        <v>375</v>
      </c>
    </row>
    <row r="195" s="2" customFormat="1" ht="24.15" customHeight="1">
      <c r="A195" s="36"/>
      <c r="B195" s="37"/>
      <c r="C195" s="210" t="s">
        <v>376</v>
      </c>
      <c r="D195" s="210" t="s">
        <v>116</v>
      </c>
      <c r="E195" s="211" t="s">
        <v>377</v>
      </c>
      <c r="F195" s="212" t="s">
        <v>378</v>
      </c>
      <c r="G195" s="213" t="s">
        <v>124</v>
      </c>
      <c r="H195" s="214">
        <v>1</v>
      </c>
      <c r="I195" s="215"/>
      <c r="J195" s="216">
        <f>ROUND(I195*H195,2)</f>
        <v>0</v>
      </c>
      <c r="K195" s="217"/>
      <c r="L195" s="42"/>
      <c r="M195" s="218" t="s">
        <v>1</v>
      </c>
      <c r="N195" s="219" t="s">
        <v>38</v>
      </c>
      <c r="O195" s="89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2" t="s">
        <v>145</v>
      </c>
      <c r="AT195" s="222" t="s">
        <v>116</v>
      </c>
      <c r="AU195" s="222" t="s">
        <v>80</v>
      </c>
      <c r="AY195" s="15" t="s">
        <v>114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5" t="s">
        <v>78</v>
      </c>
      <c r="BK195" s="223">
        <f>ROUND(I195*H195,2)</f>
        <v>0</v>
      </c>
      <c r="BL195" s="15" t="s">
        <v>145</v>
      </c>
      <c r="BM195" s="222" t="s">
        <v>379</v>
      </c>
    </row>
    <row r="196" s="2" customFormat="1" ht="24.15" customHeight="1">
      <c r="A196" s="36"/>
      <c r="B196" s="37"/>
      <c r="C196" s="210" t="s">
        <v>380</v>
      </c>
      <c r="D196" s="210" t="s">
        <v>116</v>
      </c>
      <c r="E196" s="211" t="s">
        <v>381</v>
      </c>
      <c r="F196" s="212" t="s">
        <v>382</v>
      </c>
      <c r="G196" s="213" t="s">
        <v>124</v>
      </c>
      <c r="H196" s="214">
        <v>12</v>
      </c>
      <c r="I196" s="215"/>
      <c r="J196" s="216">
        <f>ROUND(I196*H196,2)</f>
        <v>0</v>
      </c>
      <c r="K196" s="217"/>
      <c r="L196" s="42"/>
      <c r="M196" s="218" t="s">
        <v>1</v>
      </c>
      <c r="N196" s="219" t="s">
        <v>38</v>
      </c>
      <c r="O196" s="89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2" t="s">
        <v>145</v>
      </c>
      <c r="AT196" s="222" t="s">
        <v>116</v>
      </c>
      <c r="AU196" s="222" t="s">
        <v>80</v>
      </c>
      <c r="AY196" s="15" t="s">
        <v>114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5" t="s">
        <v>78</v>
      </c>
      <c r="BK196" s="223">
        <f>ROUND(I196*H196,2)</f>
        <v>0</v>
      </c>
      <c r="BL196" s="15" t="s">
        <v>145</v>
      </c>
      <c r="BM196" s="222" t="s">
        <v>383</v>
      </c>
    </row>
    <row r="197" s="13" customFormat="1">
      <c r="A197" s="13"/>
      <c r="B197" s="235"/>
      <c r="C197" s="236"/>
      <c r="D197" s="237" t="s">
        <v>384</v>
      </c>
      <c r="E197" s="238" t="s">
        <v>1</v>
      </c>
      <c r="F197" s="239" t="s">
        <v>385</v>
      </c>
      <c r="G197" s="236"/>
      <c r="H197" s="240">
        <v>12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384</v>
      </c>
      <c r="AU197" s="246" t="s">
        <v>80</v>
      </c>
      <c r="AV197" s="13" t="s">
        <v>80</v>
      </c>
      <c r="AW197" s="13" t="s">
        <v>30</v>
      </c>
      <c r="AX197" s="13" t="s">
        <v>78</v>
      </c>
      <c r="AY197" s="246" t="s">
        <v>114</v>
      </c>
    </row>
    <row r="198" s="2" customFormat="1" ht="21.75" customHeight="1">
      <c r="A198" s="36"/>
      <c r="B198" s="37"/>
      <c r="C198" s="224" t="s">
        <v>386</v>
      </c>
      <c r="D198" s="224" t="s">
        <v>127</v>
      </c>
      <c r="E198" s="225" t="s">
        <v>387</v>
      </c>
      <c r="F198" s="226" t="s">
        <v>388</v>
      </c>
      <c r="G198" s="227" t="s">
        <v>124</v>
      </c>
      <c r="H198" s="228">
        <v>8</v>
      </c>
      <c r="I198" s="229"/>
      <c r="J198" s="230">
        <f>ROUND(I198*H198,2)</f>
        <v>0</v>
      </c>
      <c r="K198" s="231"/>
      <c r="L198" s="232"/>
      <c r="M198" s="233" t="s">
        <v>1</v>
      </c>
      <c r="N198" s="234" t="s">
        <v>38</v>
      </c>
      <c r="O198" s="89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2" t="s">
        <v>144</v>
      </c>
      <c r="AT198" s="222" t="s">
        <v>127</v>
      </c>
      <c r="AU198" s="222" t="s">
        <v>80</v>
      </c>
      <c r="AY198" s="15" t="s">
        <v>114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5" t="s">
        <v>78</v>
      </c>
      <c r="BK198" s="223">
        <f>ROUND(I198*H198,2)</f>
        <v>0</v>
      </c>
      <c r="BL198" s="15" t="s">
        <v>145</v>
      </c>
      <c r="BM198" s="222" t="s">
        <v>389</v>
      </c>
    </row>
    <row r="199" s="2" customFormat="1" ht="21.75" customHeight="1">
      <c r="A199" s="36"/>
      <c r="B199" s="37"/>
      <c r="C199" s="224" t="s">
        <v>145</v>
      </c>
      <c r="D199" s="224" t="s">
        <v>127</v>
      </c>
      <c r="E199" s="225" t="s">
        <v>390</v>
      </c>
      <c r="F199" s="226" t="s">
        <v>391</v>
      </c>
      <c r="G199" s="227" t="s">
        <v>124</v>
      </c>
      <c r="H199" s="228">
        <v>2</v>
      </c>
      <c r="I199" s="229"/>
      <c r="J199" s="230">
        <f>ROUND(I199*H199,2)</f>
        <v>0</v>
      </c>
      <c r="K199" s="231"/>
      <c r="L199" s="232"/>
      <c r="M199" s="233" t="s">
        <v>1</v>
      </c>
      <c r="N199" s="234" t="s">
        <v>38</v>
      </c>
      <c r="O199" s="89"/>
      <c r="P199" s="220">
        <f>O199*H199</f>
        <v>0</v>
      </c>
      <c r="Q199" s="220">
        <v>0.0050000000000000001</v>
      </c>
      <c r="R199" s="220">
        <f>Q199*H199</f>
        <v>0.01</v>
      </c>
      <c r="S199" s="220">
        <v>0</v>
      </c>
      <c r="T199" s="22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2" t="s">
        <v>144</v>
      </c>
      <c r="AT199" s="222" t="s">
        <v>127</v>
      </c>
      <c r="AU199" s="222" t="s">
        <v>80</v>
      </c>
      <c r="AY199" s="15" t="s">
        <v>114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5" t="s">
        <v>78</v>
      </c>
      <c r="BK199" s="223">
        <f>ROUND(I199*H199,2)</f>
        <v>0</v>
      </c>
      <c r="BL199" s="15" t="s">
        <v>145</v>
      </c>
      <c r="BM199" s="222" t="s">
        <v>392</v>
      </c>
    </row>
    <row r="200" s="2" customFormat="1" ht="24.15" customHeight="1">
      <c r="A200" s="36"/>
      <c r="B200" s="37"/>
      <c r="C200" s="224" t="s">
        <v>393</v>
      </c>
      <c r="D200" s="224" t="s">
        <v>127</v>
      </c>
      <c r="E200" s="225" t="s">
        <v>394</v>
      </c>
      <c r="F200" s="226" t="s">
        <v>395</v>
      </c>
      <c r="G200" s="227" t="s">
        <v>124</v>
      </c>
      <c r="H200" s="228">
        <v>2</v>
      </c>
      <c r="I200" s="229"/>
      <c r="J200" s="230">
        <f>ROUND(I200*H200,2)</f>
        <v>0</v>
      </c>
      <c r="K200" s="231"/>
      <c r="L200" s="232"/>
      <c r="M200" s="233" t="s">
        <v>1</v>
      </c>
      <c r="N200" s="234" t="s">
        <v>38</v>
      </c>
      <c r="O200" s="89"/>
      <c r="P200" s="220">
        <f>O200*H200</f>
        <v>0</v>
      </c>
      <c r="Q200" s="220">
        <v>0.0050000000000000001</v>
      </c>
      <c r="R200" s="220">
        <f>Q200*H200</f>
        <v>0.01</v>
      </c>
      <c r="S200" s="220">
        <v>0</v>
      </c>
      <c r="T200" s="22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2" t="s">
        <v>144</v>
      </c>
      <c r="AT200" s="222" t="s">
        <v>127</v>
      </c>
      <c r="AU200" s="222" t="s">
        <v>80</v>
      </c>
      <c r="AY200" s="15" t="s">
        <v>114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5" t="s">
        <v>78</v>
      </c>
      <c r="BK200" s="223">
        <f>ROUND(I200*H200,2)</f>
        <v>0</v>
      </c>
      <c r="BL200" s="15" t="s">
        <v>145</v>
      </c>
      <c r="BM200" s="222" t="s">
        <v>396</v>
      </c>
    </row>
    <row r="201" s="2" customFormat="1" ht="16.5" customHeight="1">
      <c r="A201" s="36"/>
      <c r="B201" s="37"/>
      <c r="C201" s="224" t="s">
        <v>397</v>
      </c>
      <c r="D201" s="224" t="s">
        <v>127</v>
      </c>
      <c r="E201" s="225" t="s">
        <v>398</v>
      </c>
      <c r="F201" s="226" t="s">
        <v>399</v>
      </c>
      <c r="G201" s="227" t="s">
        <v>124</v>
      </c>
      <c r="H201" s="228">
        <v>4</v>
      </c>
      <c r="I201" s="229"/>
      <c r="J201" s="230">
        <f>ROUND(I201*H201,2)</f>
        <v>0</v>
      </c>
      <c r="K201" s="231"/>
      <c r="L201" s="232"/>
      <c r="M201" s="233" t="s">
        <v>1</v>
      </c>
      <c r="N201" s="234" t="s">
        <v>38</v>
      </c>
      <c r="O201" s="89"/>
      <c r="P201" s="220">
        <f>O201*H201</f>
        <v>0</v>
      </c>
      <c r="Q201" s="220">
        <v>0.0064999999999999997</v>
      </c>
      <c r="R201" s="220">
        <f>Q201*H201</f>
        <v>0.025999999999999999</v>
      </c>
      <c r="S201" s="220">
        <v>0</v>
      </c>
      <c r="T201" s="22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2" t="s">
        <v>144</v>
      </c>
      <c r="AT201" s="222" t="s">
        <v>127</v>
      </c>
      <c r="AU201" s="222" t="s">
        <v>80</v>
      </c>
      <c r="AY201" s="15" t="s">
        <v>114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5" t="s">
        <v>78</v>
      </c>
      <c r="BK201" s="223">
        <f>ROUND(I201*H201,2)</f>
        <v>0</v>
      </c>
      <c r="BL201" s="15" t="s">
        <v>145</v>
      </c>
      <c r="BM201" s="222" t="s">
        <v>400</v>
      </c>
    </row>
    <row r="202" s="2" customFormat="1" ht="16.5" customHeight="1">
      <c r="A202" s="36"/>
      <c r="B202" s="37"/>
      <c r="C202" s="224" t="s">
        <v>401</v>
      </c>
      <c r="D202" s="224" t="s">
        <v>127</v>
      </c>
      <c r="E202" s="225" t="s">
        <v>402</v>
      </c>
      <c r="F202" s="226" t="s">
        <v>403</v>
      </c>
      <c r="G202" s="227" t="s">
        <v>124</v>
      </c>
      <c r="H202" s="228">
        <v>1</v>
      </c>
      <c r="I202" s="229"/>
      <c r="J202" s="230">
        <f>ROUND(I202*H202,2)</f>
        <v>0</v>
      </c>
      <c r="K202" s="231"/>
      <c r="L202" s="232"/>
      <c r="M202" s="233" t="s">
        <v>1</v>
      </c>
      <c r="N202" s="234" t="s">
        <v>38</v>
      </c>
      <c r="O202" s="89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2" t="s">
        <v>144</v>
      </c>
      <c r="AT202" s="222" t="s">
        <v>127</v>
      </c>
      <c r="AU202" s="222" t="s">
        <v>80</v>
      </c>
      <c r="AY202" s="15" t="s">
        <v>114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5" t="s">
        <v>78</v>
      </c>
      <c r="BK202" s="223">
        <f>ROUND(I202*H202,2)</f>
        <v>0</v>
      </c>
      <c r="BL202" s="15" t="s">
        <v>145</v>
      </c>
      <c r="BM202" s="222" t="s">
        <v>404</v>
      </c>
    </row>
    <row r="203" s="2" customFormat="1" ht="16.5" customHeight="1">
      <c r="A203" s="36"/>
      <c r="B203" s="37"/>
      <c r="C203" s="224" t="s">
        <v>405</v>
      </c>
      <c r="D203" s="224" t="s">
        <v>127</v>
      </c>
      <c r="E203" s="225" t="s">
        <v>406</v>
      </c>
      <c r="F203" s="226" t="s">
        <v>407</v>
      </c>
      <c r="G203" s="227" t="s">
        <v>408</v>
      </c>
      <c r="H203" s="228">
        <v>1</v>
      </c>
      <c r="I203" s="229"/>
      <c r="J203" s="230">
        <f>ROUND(I203*H203,2)</f>
        <v>0</v>
      </c>
      <c r="K203" s="231"/>
      <c r="L203" s="232"/>
      <c r="M203" s="233" t="s">
        <v>1</v>
      </c>
      <c r="N203" s="234" t="s">
        <v>38</v>
      </c>
      <c r="O203" s="89"/>
      <c r="P203" s="220">
        <f>O203*H203</f>
        <v>0</v>
      </c>
      <c r="Q203" s="220">
        <v>0.00042000000000000002</v>
      </c>
      <c r="R203" s="220">
        <f>Q203*H203</f>
        <v>0.00042000000000000002</v>
      </c>
      <c r="S203" s="220">
        <v>0</v>
      </c>
      <c r="T203" s="22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2" t="s">
        <v>144</v>
      </c>
      <c r="AT203" s="222" t="s">
        <v>127</v>
      </c>
      <c r="AU203" s="222" t="s">
        <v>80</v>
      </c>
      <c r="AY203" s="15" t="s">
        <v>114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5" t="s">
        <v>78</v>
      </c>
      <c r="BK203" s="223">
        <f>ROUND(I203*H203,2)</f>
        <v>0</v>
      </c>
      <c r="BL203" s="15" t="s">
        <v>145</v>
      </c>
      <c r="BM203" s="222" t="s">
        <v>409</v>
      </c>
    </row>
    <row r="204" s="2" customFormat="1" ht="16.5" customHeight="1">
      <c r="A204" s="36"/>
      <c r="B204" s="37"/>
      <c r="C204" s="224" t="s">
        <v>410</v>
      </c>
      <c r="D204" s="224" t="s">
        <v>127</v>
      </c>
      <c r="E204" s="225" t="s">
        <v>411</v>
      </c>
      <c r="F204" s="226" t="s">
        <v>412</v>
      </c>
      <c r="G204" s="227" t="s">
        <v>124</v>
      </c>
      <c r="H204" s="228">
        <v>2</v>
      </c>
      <c r="I204" s="229"/>
      <c r="J204" s="230">
        <f>ROUND(I204*H204,2)</f>
        <v>0</v>
      </c>
      <c r="K204" s="231"/>
      <c r="L204" s="232"/>
      <c r="M204" s="233" t="s">
        <v>1</v>
      </c>
      <c r="N204" s="234" t="s">
        <v>38</v>
      </c>
      <c r="O204" s="89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2" t="s">
        <v>144</v>
      </c>
      <c r="AT204" s="222" t="s">
        <v>127</v>
      </c>
      <c r="AU204" s="222" t="s">
        <v>80</v>
      </c>
      <c r="AY204" s="15" t="s">
        <v>114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5" t="s">
        <v>78</v>
      </c>
      <c r="BK204" s="223">
        <f>ROUND(I204*H204,2)</f>
        <v>0</v>
      </c>
      <c r="BL204" s="15" t="s">
        <v>145</v>
      </c>
      <c r="BM204" s="222" t="s">
        <v>413</v>
      </c>
    </row>
    <row r="205" s="2" customFormat="1" ht="16.5" customHeight="1">
      <c r="A205" s="36"/>
      <c r="B205" s="37"/>
      <c r="C205" s="224" t="s">
        <v>414</v>
      </c>
      <c r="D205" s="224" t="s">
        <v>127</v>
      </c>
      <c r="E205" s="225" t="s">
        <v>415</v>
      </c>
      <c r="F205" s="226" t="s">
        <v>416</v>
      </c>
      <c r="G205" s="227" t="s">
        <v>119</v>
      </c>
      <c r="H205" s="228">
        <v>210</v>
      </c>
      <c r="I205" s="229"/>
      <c r="J205" s="230">
        <f>ROUND(I205*H205,2)</f>
        <v>0</v>
      </c>
      <c r="K205" s="231"/>
      <c r="L205" s="232"/>
      <c r="M205" s="233" t="s">
        <v>1</v>
      </c>
      <c r="N205" s="234" t="s">
        <v>38</v>
      </c>
      <c r="O205" s="89"/>
      <c r="P205" s="220">
        <f>O205*H205</f>
        <v>0</v>
      </c>
      <c r="Q205" s="220">
        <v>3.0000000000000001E-05</v>
      </c>
      <c r="R205" s="220">
        <f>Q205*H205</f>
        <v>0.0063</v>
      </c>
      <c r="S205" s="220">
        <v>0</v>
      </c>
      <c r="T205" s="22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2" t="s">
        <v>144</v>
      </c>
      <c r="AT205" s="222" t="s">
        <v>127</v>
      </c>
      <c r="AU205" s="222" t="s">
        <v>80</v>
      </c>
      <c r="AY205" s="15" t="s">
        <v>114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5" t="s">
        <v>78</v>
      </c>
      <c r="BK205" s="223">
        <f>ROUND(I205*H205,2)</f>
        <v>0</v>
      </c>
      <c r="BL205" s="15" t="s">
        <v>145</v>
      </c>
      <c r="BM205" s="222" t="s">
        <v>417</v>
      </c>
    </row>
    <row r="206" s="2" customFormat="1" ht="21.75" customHeight="1">
      <c r="A206" s="36"/>
      <c r="B206" s="37"/>
      <c r="C206" s="224" t="s">
        <v>418</v>
      </c>
      <c r="D206" s="224" t="s">
        <v>127</v>
      </c>
      <c r="E206" s="225" t="s">
        <v>419</v>
      </c>
      <c r="F206" s="226" t="s">
        <v>420</v>
      </c>
      <c r="G206" s="227" t="s">
        <v>119</v>
      </c>
      <c r="H206" s="228">
        <v>20</v>
      </c>
      <c r="I206" s="229"/>
      <c r="J206" s="230">
        <f>ROUND(I206*H206,2)</f>
        <v>0</v>
      </c>
      <c r="K206" s="231"/>
      <c r="L206" s="232"/>
      <c r="M206" s="233" t="s">
        <v>1</v>
      </c>
      <c r="N206" s="234" t="s">
        <v>38</v>
      </c>
      <c r="O206" s="89"/>
      <c r="P206" s="220">
        <f>O206*H206</f>
        <v>0</v>
      </c>
      <c r="Q206" s="220">
        <v>0.00016000000000000001</v>
      </c>
      <c r="R206" s="220">
        <f>Q206*H206</f>
        <v>0.0032000000000000002</v>
      </c>
      <c r="S206" s="220">
        <v>0</v>
      </c>
      <c r="T206" s="22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2" t="s">
        <v>144</v>
      </c>
      <c r="AT206" s="222" t="s">
        <v>127</v>
      </c>
      <c r="AU206" s="222" t="s">
        <v>80</v>
      </c>
      <c r="AY206" s="15" t="s">
        <v>114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5" t="s">
        <v>78</v>
      </c>
      <c r="BK206" s="223">
        <f>ROUND(I206*H206,2)</f>
        <v>0</v>
      </c>
      <c r="BL206" s="15" t="s">
        <v>145</v>
      </c>
      <c r="BM206" s="222" t="s">
        <v>421</v>
      </c>
    </row>
    <row r="207" s="2" customFormat="1" ht="21.75" customHeight="1">
      <c r="A207" s="36"/>
      <c r="B207" s="37"/>
      <c r="C207" s="224" t="s">
        <v>422</v>
      </c>
      <c r="D207" s="224" t="s">
        <v>127</v>
      </c>
      <c r="E207" s="225" t="s">
        <v>423</v>
      </c>
      <c r="F207" s="226" t="s">
        <v>424</v>
      </c>
      <c r="G207" s="227" t="s">
        <v>119</v>
      </c>
      <c r="H207" s="228">
        <v>105</v>
      </c>
      <c r="I207" s="229"/>
      <c r="J207" s="230">
        <f>ROUND(I207*H207,2)</f>
        <v>0</v>
      </c>
      <c r="K207" s="231"/>
      <c r="L207" s="232"/>
      <c r="M207" s="233" t="s">
        <v>1</v>
      </c>
      <c r="N207" s="234" t="s">
        <v>38</v>
      </c>
      <c r="O207" s="89"/>
      <c r="P207" s="220">
        <f>O207*H207</f>
        <v>0</v>
      </c>
      <c r="Q207" s="220">
        <v>0.00050000000000000001</v>
      </c>
      <c r="R207" s="220">
        <f>Q207*H207</f>
        <v>0.052499999999999998</v>
      </c>
      <c r="S207" s="220">
        <v>0</v>
      </c>
      <c r="T207" s="22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2" t="s">
        <v>144</v>
      </c>
      <c r="AT207" s="222" t="s">
        <v>127</v>
      </c>
      <c r="AU207" s="222" t="s">
        <v>80</v>
      </c>
      <c r="AY207" s="15" t="s">
        <v>114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5" t="s">
        <v>78</v>
      </c>
      <c r="BK207" s="223">
        <f>ROUND(I207*H207,2)</f>
        <v>0</v>
      </c>
      <c r="BL207" s="15" t="s">
        <v>145</v>
      </c>
      <c r="BM207" s="222" t="s">
        <v>425</v>
      </c>
    </row>
    <row r="208" s="2" customFormat="1" ht="16.5" customHeight="1">
      <c r="A208" s="36"/>
      <c r="B208" s="37"/>
      <c r="C208" s="224" t="s">
        <v>426</v>
      </c>
      <c r="D208" s="224" t="s">
        <v>127</v>
      </c>
      <c r="E208" s="225" t="s">
        <v>427</v>
      </c>
      <c r="F208" s="226" t="s">
        <v>428</v>
      </c>
      <c r="G208" s="227" t="s">
        <v>429</v>
      </c>
      <c r="H208" s="228">
        <v>1</v>
      </c>
      <c r="I208" s="229"/>
      <c r="J208" s="230">
        <f>ROUND(I208*H208,2)</f>
        <v>0</v>
      </c>
      <c r="K208" s="231"/>
      <c r="L208" s="232"/>
      <c r="M208" s="233" t="s">
        <v>1</v>
      </c>
      <c r="N208" s="234" t="s">
        <v>38</v>
      </c>
      <c r="O208" s="89"/>
      <c r="P208" s="220">
        <f>O208*H208</f>
        <v>0</v>
      </c>
      <c r="Q208" s="220">
        <v>0.00132</v>
      </c>
      <c r="R208" s="220">
        <f>Q208*H208</f>
        <v>0.00132</v>
      </c>
      <c r="S208" s="220">
        <v>0</v>
      </c>
      <c r="T208" s="22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2" t="s">
        <v>144</v>
      </c>
      <c r="AT208" s="222" t="s">
        <v>127</v>
      </c>
      <c r="AU208" s="222" t="s">
        <v>80</v>
      </c>
      <c r="AY208" s="15" t="s">
        <v>114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5" t="s">
        <v>78</v>
      </c>
      <c r="BK208" s="223">
        <f>ROUND(I208*H208,2)</f>
        <v>0</v>
      </c>
      <c r="BL208" s="15" t="s">
        <v>145</v>
      </c>
      <c r="BM208" s="222" t="s">
        <v>430</v>
      </c>
    </row>
    <row r="209" s="2" customFormat="1" ht="16.5" customHeight="1">
      <c r="A209" s="36"/>
      <c r="B209" s="37"/>
      <c r="C209" s="224" t="s">
        <v>431</v>
      </c>
      <c r="D209" s="224" t="s">
        <v>127</v>
      </c>
      <c r="E209" s="225" t="s">
        <v>432</v>
      </c>
      <c r="F209" s="226" t="s">
        <v>433</v>
      </c>
      <c r="G209" s="227" t="s">
        <v>124</v>
      </c>
      <c r="H209" s="228">
        <v>6</v>
      </c>
      <c r="I209" s="229"/>
      <c r="J209" s="230">
        <f>ROUND(I209*H209,2)</f>
        <v>0</v>
      </c>
      <c r="K209" s="231"/>
      <c r="L209" s="232"/>
      <c r="M209" s="233" t="s">
        <v>1</v>
      </c>
      <c r="N209" s="234" t="s">
        <v>38</v>
      </c>
      <c r="O209" s="89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2" t="s">
        <v>144</v>
      </c>
      <c r="AT209" s="222" t="s">
        <v>127</v>
      </c>
      <c r="AU209" s="222" t="s">
        <v>80</v>
      </c>
      <c r="AY209" s="15" t="s">
        <v>114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5" t="s">
        <v>78</v>
      </c>
      <c r="BK209" s="223">
        <f>ROUND(I209*H209,2)</f>
        <v>0</v>
      </c>
      <c r="BL209" s="15" t="s">
        <v>145</v>
      </c>
      <c r="BM209" s="222" t="s">
        <v>434</v>
      </c>
    </row>
    <row r="210" s="2" customFormat="1" ht="16.5" customHeight="1">
      <c r="A210" s="36"/>
      <c r="B210" s="37"/>
      <c r="C210" s="224" t="s">
        <v>435</v>
      </c>
      <c r="D210" s="224" t="s">
        <v>127</v>
      </c>
      <c r="E210" s="225" t="s">
        <v>436</v>
      </c>
      <c r="F210" s="226" t="s">
        <v>437</v>
      </c>
      <c r="G210" s="227" t="s">
        <v>124</v>
      </c>
      <c r="H210" s="228">
        <v>1</v>
      </c>
      <c r="I210" s="229"/>
      <c r="J210" s="230">
        <f>ROUND(I210*H210,2)</f>
        <v>0</v>
      </c>
      <c r="K210" s="231"/>
      <c r="L210" s="232"/>
      <c r="M210" s="233" t="s">
        <v>1</v>
      </c>
      <c r="N210" s="234" t="s">
        <v>38</v>
      </c>
      <c r="O210" s="89"/>
      <c r="P210" s="220">
        <f>O210*H210</f>
        <v>0</v>
      </c>
      <c r="Q210" s="220">
        <v>0.00050000000000000001</v>
      </c>
      <c r="R210" s="220">
        <f>Q210*H210</f>
        <v>0.00050000000000000001</v>
      </c>
      <c r="S210" s="220">
        <v>0</v>
      </c>
      <c r="T210" s="22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2" t="s">
        <v>144</v>
      </c>
      <c r="AT210" s="222" t="s">
        <v>127</v>
      </c>
      <c r="AU210" s="222" t="s">
        <v>80</v>
      </c>
      <c r="AY210" s="15" t="s">
        <v>114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5" t="s">
        <v>78</v>
      </c>
      <c r="BK210" s="223">
        <f>ROUND(I210*H210,2)</f>
        <v>0</v>
      </c>
      <c r="BL210" s="15" t="s">
        <v>145</v>
      </c>
      <c r="BM210" s="222" t="s">
        <v>438</v>
      </c>
    </row>
    <row r="211" s="2" customFormat="1" ht="16.5" customHeight="1">
      <c r="A211" s="36"/>
      <c r="B211" s="37"/>
      <c r="C211" s="224" t="s">
        <v>439</v>
      </c>
      <c r="D211" s="224" t="s">
        <v>127</v>
      </c>
      <c r="E211" s="225" t="s">
        <v>440</v>
      </c>
      <c r="F211" s="226" t="s">
        <v>441</v>
      </c>
      <c r="G211" s="227" t="s">
        <v>124</v>
      </c>
      <c r="H211" s="228">
        <v>8</v>
      </c>
      <c r="I211" s="229"/>
      <c r="J211" s="230">
        <f>ROUND(I211*H211,2)</f>
        <v>0</v>
      </c>
      <c r="K211" s="231"/>
      <c r="L211" s="232"/>
      <c r="M211" s="233" t="s">
        <v>1</v>
      </c>
      <c r="N211" s="234" t="s">
        <v>38</v>
      </c>
      <c r="O211" s="89"/>
      <c r="P211" s="220">
        <f>O211*H211</f>
        <v>0</v>
      </c>
      <c r="Q211" s="220">
        <v>1.0000000000000001E-05</v>
      </c>
      <c r="R211" s="220">
        <f>Q211*H211</f>
        <v>8.0000000000000007E-05</v>
      </c>
      <c r="S211" s="220">
        <v>0</v>
      </c>
      <c r="T211" s="22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2" t="s">
        <v>144</v>
      </c>
      <c r="AT211" s="222" t="s">
        <v>127</v>
      </c>
      <c r="AU211" s="222" t="s">
        <v>80</v>
      </c>
      <c r="AY211" s="15" t="s">
        <v>114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5" t="s">
        <v>78</v>
      </c>
      <c r="BK211" s="223">
        <f>ROUND(I211*H211,2)</f>
        <v>0</v>
      </c>
      <c r="BL211" s="15" t="s">
        <v>145</v>
      </c>
      <c r="BM211" s="222" t="s">
        <v>442</v>
      </c>
    </row>
    <row r="212" s="2" customFormat="1" ht="16.5" customHeight="1">
      <c r="A212" s="36"/>
      <c r="B212" s="37"/>
      <c r="C212" s="224" t="s">
        <v>443</v>
      </c>
      <c r="D212" s="224" t="s">
        <v>127</v>
      </c>
      <c r="E212" s="225" t="s">
        <v>444</v>
      </c>
      <c r="F212" s="226" t="s">
        <v>445</v>
      </c>
      <c r="G212" s="227" t="s">
        <v>124</v>
      </c>
      <c r="H212" s="228">
        <v>8</v>
      </c>
      <c r="I212" s="229"/>
      <c r="J212" s="230">
        <f>ROUND(I212*H212,2)</f>
        <v>0</v>
      </c>
      <c r="K212" s="231"/>
      <c r="L212" s="232"/>
      <c r="M212" s="233" t="s">
        <v>1</v>
      </c>
      <c r="N212" s="234" t="s">
        <v>38</v>
      </c>
      <c r="O212" s="89"/>
      <c r="P212" s="220">
        <f>O212*H212</f>
        <v>0</v>
      </c>
      <c r="Q212" s="220">
        <v>0.00072999999999999996</v>
      </c>
      <c r="R212" s="220">
        <f>Q212*H212</f>
        <v>0.0058399999999999997</v>
      </c>
      <c r="S212" s="220">
        <v>0</v>
      </c>
      <c r="T212" s="22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2" t="s">
        <v>144</v>
      </c>
      <c r="AT212" s="222" t="s">
        <v>127</v>
      </c>
      <c r="AU212" s="222" t="s">
        <v>80</v>
      </c>
      <c r="AY212" s="15" t="s">
        <v>114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5" t="s">
        <v>78</v>
      </c>
      <c r="BK212" s="223">
        <f>ROUND(I212*H212,2)</f>
        <v>0</v>
      </c>
      <c r="BL212" s="15" t="s">
        <v>145</v>
      </c>
      <c r="BM212" s="222" t="s">
        <v>446</v>
      </c>
    </row>
    <row r="213" s="2" customFormat="1" ht="16.5" customHeight="1">
      <c r="A213" s="36"/>
      <c r="B213" s="37"/>
      <c r="C213" s="224" t="s">
        <v>447</v>
      </c>
      <c r="D213" s="224" t="s">
        <v>127</v>
      </c>
      <c r="E213" s="225" t="s">
        <v>448</v>
      </c>
      <c r="F213" s="226" t="s">
        <v>449</v>
      </c>
      <c r="G213" s="227" t="s">
        <v>124</v>
      </c>
      <c r="H213" s="228">
        <v>8</v>
      </c>
      <c r="I213" s="229"/>
      <c r="J213" s="230">
        <f>ROUND(I213*H213,2)</f>
        <v>0</v>
      </c>
      <c r="K213" s="231"/>
      <c r="L213" s="232"/>
      <c r="M213" s="233" t="s">
        <v>1</v>
      </c>
      <c r="N213" s="234" t="s">
        <v>38</v>
      </c>
      <c r="O213" s="89"/>
      <c r="P213" s="220">
        <f>O213*H213</f>
        <v>0</v>
      </c>
      <c r="Q213" s="220">
        <v>0.0050000000000000001</v>
      </c>
      <c r="R213" s="220">
        <f>Q213*H213</f>
        <v>0.040000000000000001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144</v>
      </c>
      <c r="AT213" s="222" t="s">
        <v>127</v>
      </c>
      <c r="AU213" s="222" t="s">
        <v>80</v>
      </c>
      <c r="AY213" s="15" t="s">
        <v>114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5" t="s">
        <v>78</v>
      </c>
      <c r="BK213" s="223">
        <f>ROUND(I213*H213,2)</f>
        <v>0</v>
      </c>
      <c r="BL213" s="15" t="s">
        <v>145</v>
      </c>
      <c r="BM213" s="222" t="s">
        <v>450</v>
      </c>
    </row>
    <row r="214" s="2" customFormat="1" ht="24.15" customHeight="1">
      <c r="A214" s="36"/>
      <c r="B214" s="37"/>
      <c r="C214" s="224" t="s">
        <v>451</v>
      </c>
      <c r="D214" s="224" t="s">
        <v>127</v>
      </c>
      <c r="E214" s="225" t="s">
        <v>452</v>
      </c>
      <c r="F214" s="226" t="s">
        <v>453</v>
      </c>
      <c r="G214" s="227" t="s">
        <v>124</v>
      </c>
      <c r="H214" s="228">
        <v>4</v>
      </c>
      <c r="I214" s="229"/>
      <c r="J214" s="230">
        <f>ROUND(I214*H214,2)</f>
        <v>0</v>
      </c>
      <c r="K214" s="231"/>
      <c r="L214" s="232"/>
      <c r="M214" s="233" t="s">
        <v>1</v>
      </c>
      <c r="N214" s="234" t="s">
        <v>38</v>
      </c>
      <c r="O214" s="89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2" t="s">
        <v>144</v>
      </c>
      <c r="AT214" s="222" t="s">
        <v>127</v>
      </c>
      <c r="AU214" s="222" t="s">
        <v>80</v>
      </c>
      <c r="AY214" s="15" t="s">
        <v>114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5" t="s">
        <v>78</v>
      </c>
      <c r="BK214" s="223">
        <f>ROUND(I214*H214,2)</f>
        <v>0</v>
      </c>
      <c r="BL214" s="15" t="s">
        <v>145</v>
      </c>
      <c r="BM214" s="222" t="s">
        <v>454</v>
      </c>
    </row>
    <row r="215" s="2" customFormat="1" ht="24.15" customHeight="1">
      <c r="A215" s="36"/>
      <c r="B215" s="37"/>
      <c r="C215" s="224" t="s">
        <v>455</v>
      </c>
      <c r="D215" s="224" t="s">
        <v>127</v>
      </c>
      <c r="E215" s="225" t="s">
        <v>456</v>
      </c>
      <c r="F215" s="226" t="s">
        <v>457</v>
      </c>
      <c r="G215" s="227" t="s">
        <v>124</v>
      </c>
      <c r="H215" s="228">
        <v>4</v>
      </c>
      <c r="I215" s="229"/>
      <c r="J215" s="230">
        <f>ROUND(I215*H215,2)</f>
        <v>0</v>
      </c>
      <c r="K215" s="231"/>
      <c r="L215" s="232"/>
      <c r="M215" s="233" t="s">
        <v>1</v>
      </c>
      <c r="N215" s="234" t="s">
        <v>38</v>
      </c>
      <c r="O215" s="89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2" t="s">
        <v>144</v>
      </c>
      <c r="AT215" s="222" t="s">
        <v>127</v>
      </c>
      <c r="AU215" s="222" t="s">
        <v>80</v>
      </c>
      <c r="AY215" s="15" t="s">
        <v>114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5" t="s">
        <v>78</v>
      </c>
      <c r="BK215" s="223">
        <f>ROUND(I215*H215,2)</f>
        <v>0</v>
      </c>
      <c r="BL215" s="15" t="s">
        <v>145</v>
      </c>
      <c r="BM215" s="222" t="s">
        <v>458</v>
      </c>
    </row>
    <row r="216" s="2" customFormat="1" ht="24.15" customHeight="1">
      <c r="A216" s="36"/>
      <c r="B216" s="37"/>
      <c r="C216" s="224" t="s">
        <v>459</v>
      </c>
      <c r="D216" s="224" t="s">
        <v>127</v>
      </c>
      <c r="E216" s="225" t="s">
        <v>460</v>
      </c>
      <c r="F216" s="226" t="s">
        <v>461</v>
      </c>
      <c r="G216" s="227" t="s">
        <v>124</v>
      </c>
      <c r="H216" s="228">
        <v>4</v>
      </c>
      <c r="I216" s="229"/>
      <c r="J216" s="230">
        <f>ROUND(I216*H216,2)</f>
        <v>0</v>
      </c>
      <c r="K216" s="231"/>
      <c r="L216" s="232"/>
      <c r="M216" s="233" t="s">
        <v>1</v>
      </c>
      <c r="N216" s="234" t="s">
        <v>38</v>
      </c>
      <c r="O216" s="89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2" t="s">
        <v>144</v>
      </c>
      <c r="AT216" s="222" t="s">
        <v>127</v>
      </c>
      <c r="AU216" s="222" t="s">
        <v>80</v>
      </c>
      <c r="AY216" s="15" t="s">
        <v>114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5" t="s">
        <v>78</v>
      </c>
      <c r="BK216" s="223">
        <f>ROUND(I216*H216,2)</f>
        <v>0</v>
      </c>
      <c r="BL216" s="15" t="s">
        <v>145</v>
      </c>
      <c r="BM216" s="222" t="s">
        <v>462</v>
      </c>
    </row>
    <row r="217" s="2" customFormat="1" ht="24.15" customHeight="1">
      <c r="A217" s="36"/>
      <c r="B217" s="37"/>
      <c r="C217" s="224" t="s">
        <v>463</v>
      </c>
      <c r="D217" s="224" t="s">
        <v>127</v>
      </c>
      <c r="E217" s="225" t="s">
        <v>464</v>
      </c>
      <c r="F217" s="226" t="s">
        <v>465</v>
      </c>
      <c r="G217" s="227" t="s">
        <v>124</v>
      </c>
      <c r="H217" s="228">
        <v>4</v>
      </c>
      <c r="I217" s="229"/>
      <c r="J217" s="230">
        <f>ROUND(I217*H217,2)</f>
        <v>0</v>
      </c>
      <c r="K217" s="231"/>
      <c r="L217" s="232"/>
      <c r="M217" s="233" t="s">
        <v>1</v>
      </c>
      <c r="N217" s="234" t="s">
        <v>38</v>
      </c>
      <c r="O217" s="89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2" t="s">
        <v>144</v>
      </c>
      <c r="AT217" s="222" t="s">
        <v>127</v>
      </c>
      <c r="AU217" s="222" t="s">
        <v>80</v>
      </c>
      <c r="AY217" s="15" t="s">
        <v>114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5" t="s">
        <v>78</v>
      </c>
      <c r="BK217" s="223">
        <f>ROUND(I217*H217,2)</f>
        <v>0</v>
      </c>
      <c r="BL217" s="15" t="s">
        <v>145</v>
      </c>
      <c r="BM217" s="222" t="s">
        <v>466</v>
      </c>
    </row>
    <row r="218" s="2" customFormat="1" ht="24.15" customHeight="1">
      <c r="A218" s="36"/>
      <c r="B218" s="37"/>
      <c r="C218" s="210" t="s">
        <v>467</v>
      </c>
      <c r="D218" s="210" t="s">
        <v>116</v>
      </c>
      <c r="E218" s="211" t="s">
        <v>468</v>
      </c>
      <c r="F218" s="212" t="s">
        <v>469</v>
      </c>
      <c r="G218" s="213" t="s">
        <v>124</v>
      </c>
      <c r="H218" s="214">
        <v>2</v>
      </c>
      <c r="I218" s="215"/>
      <c r="J218" s="216">
        <f>ROUND(I218*H218,2)</f>
        <v>0</v>
      </c>
      <c r="K218" s="217"/>
      <c r="L218" s="42"/>
      <c r="M218" s="218" t="s">
        <v>1</v>
      </c>
      <c r="N218" s="219" t="s">
        <v>38</v>
      </c>
      <c r="O218" s="89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2" t="s">
        <v>145</v>
      </c>
      <c r="AT218" s="222" t="s">
        <v>116</v>
      </c>
      <c r="AU218" s="222" t="s">
        <v>80</v>
      </c>
      <c r="AY218" s="15" t="s">
        <v>114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5" t="s">
        <v>78</v>
      </c>
      <c r="BK218" s="223">
        <f>ROUND(I218*H218,2)</f>
        <v>0</v>
      </c>
      <c r="BL218" s="15" t="s">
        <v>145</v>
      </c>
      <c r="BM218" s="222" t="s">
        <v>470</v>
      </c>
    </row>
    <row r="219" s="2" customFormat="1" ht="24.15" customHeight="1">
      <c r="A219" s="36"/>
      <c r="B219" s="37"/>
      <c r="C219" s="210" t="s">
        <v>471</v>
      </c>
      <c r="D219" s="210" t="s">
        <v>116</v>
      </c>
      <c r="E219" s="211" t="s">
        <v>472</v>
      </c>
      <c r="F219" s="212" t="s">
        <v>473</v>
      </c>
      <c r="G219" s="213" t="s">
        <v>124</v>
      </c>
      <c r="H219" s="214">
        <v>1</v>
      </c>
      <c r="I219" s="215"/>
      <c r="J219" s="216">
        <f>ROUND(I219*H219,2)</f>
        <v>0</v>
      </c>
      <c r="K219" s="217"/>
      <c r="L219" s="42"/>
      <c r="M219" s="218" t="s">
        <v>1</v>
      </c>
      <c r="N219" s="219" t="s">
        <v>38</v>
      </c>
      <c r="O219" s="89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2" t="s">
        <v>145</v>
      </c>
      <c r="AT219" s="222" t="s">
        <v>116</v>
      </c>
      <c r="AU219" s="222" t="s">
        <v>80</v>
      </c>
      <c r="AY219" s="15" t="s">
        <v>114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5" t="s">
        <v>78</v>
      </c>
      <c r="BK219" s="223">
        <f>ROUND(I219*H219,2)</f>
        <v>0</v>
      </c>
      <c r="BL219" s="15" t="s">
        <v>145</v>
      </c>
      <c r="BM219" s="222" t="s">
        <v>474</v>
      </c>
    </row>
    <row r="220" s="2" customFormat="1" ht="33" customHeight="1">
      <c r="A220" s="36"/>
      <c r="B220" s="37"/>
      <c r="C220" s="210" t="s">
        <v>475</v>
      </c>
      <c r="D220" s="210" t="s">
        <v>116</v>
      </c>
      <c r="E220" s="211" t="s">
        <v>476</v>
      </c>
      <c r="F220" s="212" t="s">
        <v>477</v>
      </c>
      <c r="G220" s="213" t="s">
        <v>124</v>
      </c>
      <c r="H220" s="214">
        <v>1</v>
      </c>
      <c r="I220" s="215"/>
      <c r="J220" s="216">
        <f>ROUND(I220*H220,2)</f>
        <v>0</v>
      </c>
      <c r="K220" s="217"/>
      <c r="L220" s="42"/>
      <c r="M220" s="218" t="s">
        <v>1</v>
      </c>
      <c r="N220" s="219" t="s">
        <v>38</v>
      </c>
      <c r="O220" s="89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2" t="s">
        <v>145</v>
      </c>
      <c r="AT220" s="222" t="s">
        <v>116</v>
      </c>
      <c r="AU220" s="222" t="s">
        <v>80</v>
      </c>
      <c r="AY220" s="15" t="s">
        <v>114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5" t="s">
        <v>78</v>
      </c>
      <c r="BK220" s="223">
        <f>ROUND(I220*H220,2)</f>
        <v>0</v>
      </c>
      <c r="BL220" s="15" t="s">
        <v>145</v>
      </c>
      <c r="BM220" s="222" t="s">
        <v>478</v>
      </c>
    </row>
    <row r="221" s="2" customFormat="1" ht="16.5" customHeight="1">
      <c r="A221" s="36"/>
      <c r="B221" s="37"/>
      <c r="C221" s="224" t="s">
        <v>479</v>
      </c>
      <c r="D221" s="224" t="s">
        <v>127</v>
      </c>
      <c r="E221" s="225" t="s">
        <v>480</v>
      </c>
      <c r="F221" s="226" t="s">
        <v>481</v>
      </c>
      <c r="G221" s="227" t="s">
        <v>124</v>
      </c>
      <c r="H221" s="228">
        <v>4</v>
      </c>
      <c r="I221" s="229"/>
      <c r="J221" s="230">
        <f>ROUND(I221*H221,2)</f>
        <v>0</v>
      </c>
      <c r="K221" s="231"/>
      <c r="L221" s="232"/>
      <c r="M221" s="233" t="s">
        <v>1</v>
      </c>
      <c r="N221" s="234" t="s">
        <v>38</v>
      </c>
      <c r="O221" s="89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2" t="s">
        <v>144</v>
      </c>
      <c r="AT221" s="222" t="s">
        <v>127</v>
      </c>
      <c r="AU221" s="222" t="s">
        <v>80</v>
      </c>
      <c r="AY221" s="15" t="s">
        <v>114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5" t="s">
        <v>78</v>
      </c>
      <c r="BK221" s="223">
        <f>ROUND(I221*H221,2)</f>
        <v>0</v>
      </c>
      <c r="BL221" s="15" t="s">
        <v>145</v>
      </c>
      <c r="BM221" s="222" t="s">
        <v>482</v>
      </c>
    </row>
    <row r="222" s="2" customFormat="1" ht="16.5" customHeight="1">
      <c r="A222" s="36"/>
      <c r="B222" s="37"/>
      <c r="C222" s="224" t="s">
        <v>483</v>
      </c>
      <c r="D222" s="224" t="s">
        <v>127</v>
      </c>
      <c r="E222" s="225" t="s">
        <v>484</v>
      </c>
      <c r="F222" s="226" t="s">
        <v>485</v>
      </c>
      <c r="G222" s="227" t="s">
        <v>124</v>
      </c>
      <c r="H222" s="228">
        <v>4</v>
      </c>
      <c r="I222" s="229"/>
      <c r="J222" s="230">
        <f>ROUND(I222*H222,2)</f>
        <v>0</v>
      </c>
      <c r="K222" s="231"/>
      <c r="L222" s="232"/>
      <c r="M222" s="233" t="s">
        <v>1</v>
      </c>
      <c r="N222" s="234" t="s">
        <v>38</v>
      </c>
      <c r="O222" s="89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2" t="s">
        <v>144</v>
      </c>
      <c r="AT222" s="222" t="s">
        <v>127</v>
      </c>
      <c r="AU222" s="222" t="s">
        <v>80</v>
      </c>
      <c r="AY222" s="15" t="s">
        <v>114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5" t="s">
        <v>78</v>
      </c>
      <c r="BK222" s="223">
        <f>ROUND(I222*H222,2)</f>
        <v>0</v>
      </c>
      <c r="BL222" s="15" t="s">
        <v>145</v>
      </c>
      <c r="BM222" s="222" t="s">
        <v>486</v>
      </c>
    </row>
    <row r="223" s="2" customFormat="1" ht="16.5" customHeight="1">
      <c r="A223" s="36"/>
      <c r="B223" s="37"/>
      <c r="C223" s="224" t="s">
        <v>487</v>
      </c>
      <c r="D223" s="224" t="s">
        <v>127</v>
      </c>
      <c r="E223" s="225" t="s">
        <v>488</v>
      </c>
      <c r="F223" s="226" t="s">
        <v>489</v>
      </c>
      <c r="G223" s="227" t="s">
        <v>124</v>
      </c>
      <c r="H223" s="228">
        <v>1</v>
      </c>
      <c r="I223" s="229"/>
      <c r="J223" s="230">
        <f>ROUND(I223*H223,2)</f>
        <v>0</v>
      </c>
      <c r="K223" s="231"/>
      <c r="L223" s="232"/>
      <c r="M223" s="233" t="s">
        <v>1</v>
      </c>
      <c r="N223" s="234" t="s">
        <v>38</v>
      </c>
      <c r="O223" s="89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2" t="s">
        <v>144</v>
      </c>
      <c r="AT223" s="222" t="s">
        <v>127</v>
      </c>
      <c r="AU223" s="222" t="s">
        <v>80</v>
      </c>
      <c r="AY223" s="15" t="s">
        <v>114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5" t="s">
        <v>78</v>
      </c>
      <c r="BK223" s="223">
        <f>ROUND(I223*H223,2)</f>
        <v>0</v>
      </c>
      <c r="BL223" s="15" t="s">
        <v>145</v>
      </c>
      <c r="BM223" s="222" t="s">
        <v>490</v>
      </c>
    </row>
    <row r="224" s="2" customFormat="1" ht="21.75" customHeight="1">
      <c r="A224" s="36"/>
      <c r="B224" s="37"/>
      <c r="C224" s="210" t="s">
        <v>491</v>
      </c>
      <c r="D224" s="210" t="s">
        <v>116</v>
      </c>
      <c r="E224" s="211" t="s">
        <v>492</v>
      </c>
      <c r="F224" s="212" t="s">
        <v>493</v>
      </c>
      <c r="G224" s="213" t="s">
        <v>124</v>
      </c>
      <c r="H224" s="214">
        <v>1</v>
      </c>
      <c r="I224" s="215"/>
      <c r="J224" s="216">
        <f>ROUND(I224*H224,2)</f>
        <v>0</v>
      </c>
      <c r="K224" s="217"/>
      <c r="L224" s="42"/>
      <c r="M224" s="218" t="s">
        <v>1</v>
      </c>
      <c r="N224" s="219" t="s">
        <v>38</v>
      </c>
      <c r="O224" s="89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2" t="s">
        <v>145</v>
      </c>
      <c r="AT224" s="222" t="s">
        <v>116</v>
      </c>
      <c r="AU224" s="222" t="s">
        <v>80</v>
      </c>
      <c r="AY224" s="15" t="s">
        <v>114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5" t="s">
        <v>78</v>
      </c>
      <c r="BK224" s="223">
        <f>ROUND(I224*H224,2)</f>
        <v>0</v>
      </c>
      <c r="BL224" s="15" t="s">
        <v>145</v>
      </c>
      <c r="BM224" s="222" t="s">
        <v>494</v>
      </c>
    </row>
    <row r="225" s="2" customFormat="1" ht="21.75" customHeight="1">
      <c r="A225" s="36"/>
      <c r="B225" s="37"/>
      <c r="C225" s="210" t="s">
        <v>495</v>
      </c>
      <c r="D225" s="210" t="s">
        <v>116</v>
      </c>
      <c r="E225" s="211" t="s">
        <v>496</v>
      </c>
      <c r="F225" s="212" t="s">
        <v>497</v>
      </c>
      <c r="G225" s="213" t="s">
        <v>124</v>
      </c>
      <c r="H225" s="214">
        <v>1</v>
      </c>
      <c r="I225" s="215"/>
      <c r="J225" s="216">
        <f>ROUND(I225*H225,2)</f>
        <v>0</v>
      </c>
      <c r="K225" s="217"/>
      <c r="L225" s="42"/>
      <c r="M225" s="218" t="s">
        <v>1</v>
      </c>
      <c r="N225" s="219" t="s">
        <v>38</v>
      </c>
      <c r="O225" s="89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2" t="s">
        <v>145</v>
      </c>
      <c r="AT225" s="222" t="s">
        <v>116</v>
      </c>
      <c r="AU225" s="222" t="s">
        <v>80</v>
      </c>
      <c r="AY225" s="15" t="s">
        <v>114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5" t="s">
        <v>78</v>
      </c>
      <c r="BK225" s="223">
        <f>ROUND(I225*H225,2)</f>
        <v>0</v>
      </c>
      <c r="BL225" s="15" t="s">
        <v>145</v>
      </c>
      <c r="BM225" s="222" t="s">
        <v>498</v>
      </c>
    </row>
    <row r="226" s="2" customFormat="1" ht="24.15" customHeight="1">
      <c r="A226" s="36"/>
      <c r="B226" s="37"/>
      <c r="C226" s="210" t="s">
        <v>499</v>
      </c>
      <c r="D226" s="210" t="s">
        <v>116</v>
      </c>
      <c r="E226" s="211" t="s">
        <v>500</v>
      </c>
      <c r="F226" s="212" t="s">
        <v>501</v>
      </c>
      <c r="G226" s="213" t="s">
        <v>124</v>
      </c>
      <c r="H226" s="214">
        <v>1</v>
      </c>
      <c r="I226" s="215"/>
      <c r="J226" s="216">
        <f>ROUND(I226*H226,2)</f>
        <v>0</v>
      </c>
      <c r="K226" s="217"/>
      <c r="L226" s="42"/>
      <c r="M226" s="218" t="s">
        <v>1</v>
      </c>
      <c r="N226" s="219" t="s">
        <v>38</v>
      </c>
      <c r="O226" s="89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2" t="s">
        <v>145</v>
      </c>
      <c r="AT226" s="222" t="s">
        <v>116</v>
      </c>
      <c r="AU226" s="222" t="s">
        <v>80</v>
      </c>
      <c r="AY226" s="15" t="s">
        <v>114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5" t="s">
        <v>78</v>
      </c>
      <c r="BK226" s="223">
        <f>ROUND(I226*H226,2)</f>
        <v>0</v>
      </c>
      <c r="BL226" s="15" t="s">
        <v>145</v>
      </c>
      <c r="BM226" s="222" t="s">
        <v>502</v>
      </c>
    </row>
    <row r="227" s="12" customFormat="1" ht="22.8" customHeight="1">
      <c r="A227" s="12"/>
      <c r="B227" s="194"/>
      <c r="C227" s="195"/>
      <c r="D227" s="196" t="s">
        <v>72</v>
      </c>
      <c r="E227" s="208" t="s">
        <v>503</v>
      </c>
      <c r="F227" s="208" t="s">
        <v>504</v>
      </c>
      <c r="G227" s="195"/>
      <c r="H227" s="195"/>
      <c r="I227" s="198"/>
      <c r="J227" s="209">
        <f>BK227</f>
        <v>0</v>
      </c>
      <c r="K227" s="195"/>
      <c r="L227" s="200"/>
      <c r="M227" s="201"/>
      <c r="N227" s="202"/>
      <c r="O227" s="202"/>
      <c r="P227" s="203">
        <f>P228</f>
        <v>0</v>
      </c>
      <c r="Q227" s="202"/>
      <c r="R227" s="203">
        <f>R228</f>
        <v>0</v>
      </c>
      <c r="S227" s="202"/>
      <c r="T227" s="204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5" t="s">
        <v>126</v>
      </c>
      <c r="AT227" s="206" t="s">
        <v>72</v>
      </c>
      <c r="AU227" s="206" t="s">
        <v>78</v>
      </c>
      <c r="AY227" s="205" t="s">
        <v>114</v>
      </c>
      <c r="BK227" s="207">
        <f>BK228</f>
        <v>0</v>
      </c>
    </row>
    <row r="228" s="2" customFormat="1" ht="24.15" customHeight="1">
      <c r="A228" s="36"/>
      <c r="B228" s="37"/>
      <c r="C228" s="210" t="s">
        <v>505</v>
      </c>
      <c r="D228" s="210" t="s">
        <v>116</v>
      </c>
      <c r="E228" s="211" t="s">
        <v>506</v>
      </c>
      <c r="F228" s="212" t="s">
        <v>507</v>
      </c>
      <c r="G228" s="213" t="s">
        <v>119</v>
      </c>
      <c r="H228" s="214">
        <v>260</v>
      </c>
      <c r="I228" s="215"/>
      <c r="J228" s="216">
        <f>ROUND(I228*H228,2)</f>
        <v>0</v>
      </c>
      <c r="K228" s="217"/>
      <c r="L228" s="42"/>
      <c r="M228" s="218" t="s">
        <v>1</v>
      </c>
      <c r="N228" s="219" t="s">
        <v>38</v>
      </c>
      <c r="O228" s="89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2" t="s">
        <v>145</v>
      </c>
      <c r="AT228" s="222" t="s">
        <v>116</v>
      </c>
      <c r="AU228" s="222" t="s">
        <v>80</v>
      </c>
      <c r="AY228" s="15" t="s">
        <v>114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5" t="s">
        <v>78</v>
      </c>
      <c r="BK228" s="223">
        <f>ROUND(I228*H228,2)</f>
        <v>0</v>
      </c>
      <c r="BL228" s="15" t="s">
        <v>145</v>
      </c>
      <c r="BM228" s="222" t="s">
        <v>508</v>
      </c>
    </row>
    <row r="229" s="12" customFormat="1" ht="22.8" customHeight="1">
      <c r="A229" s="12"/>
      <c r="B229" s="194"/>
      <c r="C229" s="195"/>
      <c r="D229" s="196" t="s">
        <v>72</v>
      </c>
      <c r="E229" s="208" t="s">
        <v>509</v>
      </c>
      <c r="F229" s="208" t="s">
        <v>510</v>
      </c>
      <c r="G229" s="195"/>
      <c r="H229" s="195"/>
      <c r="I229" s="198"/>
      <c r="J229" s="209">
        <f>BK229</f>
        <v>0</v>
      </c>
      <c r="K229" s="195"/>
      <c r="L229" s="200"/>
      <c r="M229" s="201"/>
      <c r="N229" s="202"/>
      <c r="O229" s="202"/>
      <c r="P229" s="203">
        <f>SUM(P230:P281)</f>
        <v>0</v>
      </c>
      <c r="Q229" s="202"/>
      <c r="R229" s="203">
        <f>SUM(R230:R281)</f>
        <v>70.995729999999995</v>
      </c>
      <c r="S229" s="202"/>
      <c r="T229" s="204">
        <f>SUM(T230:T281)</f>
        <v>59.975000000000001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5" t="s">
        <v>126</v>
      </c>
      <c r="AT229" s="206" t="s">
        <v>72</v>
      </c>
      <c r="AU229" s="206" t="s">
        <v>78</v>
      </c>
      <c r="AY229" s="205" t="s">
        <v>114</v>
      </c>
      <c r="BK229" s="207">
        <f>SUM(BK230:BK281)</f>
        <v>0</v>
      </c>
    </row>
    <row r="230" s="2" customFormat="1" ht="24.15" customHeight="1">
      <c r="A230" s="36"/>
      <c r="B230" s="37"/>
      <c r="C230" s="210" t="s">
        <v>511</v>
      </c>
      <c r="D230" s="210" t="s">
        <v>116</v>
      </c>
      <c r="E230" s="211" t="s">
        <v>512</v>
      </c>
      <c r="F230" s="212" t="s">
        <v>513</v>
      </c>
      <c r="G230" s="213" t="s">
        <v>514</v>
      </c>
      <c r="H230" s="214">
        <v>0.125</v>
      </c>
      <c r="I230" s="215"/>
      <c r="J230" s="216">
        <f>ROUND(I230*H230,2)</f>
        <v>0</v>
      </c>
      <c r="K230" s="217"/>
      <c r="L230" s="42"/>
      <c r="M230" s="218" t="s">
        <v>1</v>
      </c>
      <c r="N230" s="219" t="s">
        <v>38</v>
      </c>
      <c r="O230" s="89"/>
      <c r="P230" s="220">
        <f>O230*H230</f>
        <v>0</v>
      </c>
      <c r="Q230" s="220">
        <v>0.0088000000000000005</v>
      </c>
      <c r="R230" s="220">
        <f>Q230*H230</f>
        <v>0.0011000000000000001</v>
      </c>
      <c r="S230" s="220">
        <v>0</v>
      </c>
      <c r="T230" s="22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2" t="s">
        <v>145</v>
      </c>
      <c r="AT230" s="222" t="s">
        <v>116</v>
      </c>
      <c r="AU230" s="222" t="s">
        <v>80</v>
      </c>
      <c r="AY230" s="15" t="s">
        <v>114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5" t="s">
        <v>78</v>
      </c>
      <c r="BK230" s="223">
        <f>ROUND(I230*H230,2)</f>
        <v>0</v>
      </c>
      <c r="BL230" s="15" t="s">
        <v>145</v>
      </c>
      <c r="BM230" s="222" t="s">
        <v>515</v>
      </c>
    </row>
    <row r="231" s="2" customFormat="1" ht="21.75" customHeight="1">
      <c r="A231" s="36"/>
      <c r="B231" s="37"/>
      <c r="C231" s="210" t="s">
        <v>516</v>
      </c>
      <c r="D231" s="210" t="s">
        <v>116</v>
      </c>
      <c r="E231" s="211" t="s">
        <v>517</v>
      </c>
      <c r="F231" s="212" t="s">
        <v>518</v>
      </c>
      <c r="G231" s="213" t="s">
        <v>519</v>
      </c>
      <c r="H231" s="214">
        <v>30</v>
      </c>
      <c r="I231" s="215"/>
      <c r="J231" s="216">
        <f>ROUND(I231*H231,2)</f>
        <v>0</v>
      </c>
      <c r="K231" s="217"/>
      <c r="L231" s="42"/>
      <c r="M231" s="218" t="s">
        <v>1</v>
      </c>
      <c r="N231" s="219" t="s">
        <v>38</v>
      </c>
      <c r="O231" s="89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2" t="s">
        <v>145</v>
      </c>
      <c r="AT231" s="222" t="s">
        <v>116</v>
      </c>
      <c r="AU231" s="222" t="s">
        <v>80</v>
      </c>
      <c r="AY231" s="15" t="s">
        <v>114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5" t="s">
        <v>78</v>
      </c>
      <c r="BK231" s="223">
        <f>ROUND(I231*H231,2)</f>
        <v>0</v>
      </c>
      <c r="BL231" s="15" t="s">
        <v>145</v>
      </c>
      <c r="BM231" s="222" t="s">
        <v>520</v>
      </c>
    </row>
    <row r="232" s="2" customFormat="1" ht="24.15" customHeight="1">
      <c r="A232" s="36"/>
      <c r="B232" s="37"/>
      <c r="C232" s="210" t="s">
        <v>521</v>
      </c>
      <c r="D232" s="210" t="s">
        <v>116</v>
      </c>
      <c r="E232" s="211" t="s">
        <v>522</v>
      </c>
      <c r="F232" s="212" t="s">
        <v>523</v>
      </c>
      <c r="G232" s="213" t="s">
        <v>341</v>
      </c>
      <c r="H232" s="214">
        <v>60</v>
      </c>
      <c r="I232" s="215"/>
      <c r="J232" s="216">
        <f>ROUND(I232*H232,2)</f>
        <v>0</v>
      </c>
      <c r="K232" s="217"/>
      <c r="L232" s="42"/>
      <c r="M232" s="218" t="s">
        <v>1</v>
      </c>
      <c r="N232" s="219" t="s">
        <v>38</v>
      </c>
      <c r="O232" s="89"/>
      <c r="P232" s="220">
        <f>O232*H232</f>
        <v>0</v>
      </c>
      <c r="Q232" s="220">
        <v>0.00064999999999999997</v>
      </c>
      <c r="R232" s="220">
        <f>Q232*H232</f>
        <v>0.039</v>
      </c>
      <c r="S232" s="220">
        <v>0</v>
      </c>
      <c r="T232" s="22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2" t="s">
        <v>145</v>
      </c>
      <c r="AT232" s="222" t="s">
        <v>116</v>
      </c>
      <c r="AU232" s="222" t="s">
        <v>80</v>
      </c>
      <c r="AY232" s="15" t="s">
        <v>114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5" t="s">
        <v>78</v>
      </c>
      <c r="BK232" s="223">
        <f>ROUND(I232*H232,2)</f>
        <v>0</v>
      </c>
      <c r="BL232" s="15" t="s">
        <v>145</v>
      </c>
      <c r="BM232" s="222" t="s">
        <v>524</v>
      </c>
    </row>
    <row r="233" s="2" customFormat="1" ht="24.15" customHeight="1">
      <c r="A233" s="36"/>
      <c r="B233" s="37"/>
      <c r="C233" s="210" t="s">
        <v>525</v>
      </c>
      <c r="D233" s="210" t="s">
        <v>116</v>
      </c>
      <c r="E233" s="211" t="s">
        <v>526</v>
      </c>
      <c r="F233" s="212" t="s">
        <v>527</v>
      </c>
      <c r="G233" s="213" t="s">
        <v>124</v>
      </c>
      <c r="H233" s="214">
        <v>60</v>
      </c>
      <c r="I233" s="215"/>
      <c r="J233" s="216">
        <f>ROUND(I233*H233,2)</f>
        <v>0</v>
      </c>
      <c r="K233" s="217"/>
      <c r="L233" s="42"/>
      <c r="M233" s="218" t="s">
        <v>1</v>
      </c>
      <c r="N233" s="219" t="s">
        <v>38</v>
      </c>
      <c r="O233" s="89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2" t="s">
        <v>145</v>
      </c>
      <c r="AT233" s="222" t="s">
        <v>116</v>
      </c>
      <c r="AU233" s="222" t="s">
        <v>80</v>
      </c>
      <c r="AY233" s="15" t="s">
        <v>114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5" t="s">
        <v>78</v>
      </c>
      <c r="BK233" s="223">
        <f>ROUND(I233*H233,2)</f>
        <v>0</v>
      </c>
      <c r="BL233" s="15" t="s">
        <v>145</v>
      </c>
      <c r="BM233" s="222" t="s">
        <v>528</v>
      </c>
    </row>
    <row r="234" s="2" customFormat="1" ht="24.15" customHeight="1">
      <c r="A234" s="36"/>
      <c r="B234" s="37"/>
      <c r="C234" s="210" t="s">
        <v>529</v>
      </c>
      <c r="D234" s="210" t="s">
        <v>116</v>
      </c>
      <c r="E234" s="211" t="s">
        <v>530</v>
      </c>
      <c r="F234" s="212" t="s">
        <v>531</v>
      </c>
      <c r="G234" s="213" t="s">
        <v>119</v>
      </c>
      <c r="H234" s="214">
        <v>100</v>
      </c>
      <c r="I234" s="215"/>
      <c r="J234" s="216">
        <f>ROUND(I234*H234,2)</f>
        <v>0</v>
      </c>
      <c r="K234" s="217"/>
      <c r="L234" s="42"/>
      <c r="M234" s="218" t="s">
        <v>1</v>
      </c>
      <c r="N234" s="219" t="s">
        <v>38</v>
      </c>
      <c r="O234" s="89"/>
      <c r="P234" s="220">
        <f>O234*H234</f>
        <v>0</v>
      </c>
      <c r="Q234" s="220">
        <v>0.00055999999999999995</v>
      </c>
      <c r="R234" s="220">
        <f>Q234*H234</f>
        <v>0.055999999999999994</v>
      </c>
      <c r="S234" s="220">
        <v>0</v>
      </c>
      <c r="T234" s="22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2" t="s">
        <v>145</v>
      </c>
      <c r="AT234" s="222" t="s">
        <v>116</v>
      </c>
      <c r="AU234" s="222" t="s">
        <v>80</v>
      </c>
      <c r="AY234" s="15" t="s">
        <v>114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5" t="s">
        <v>78</v>
      </c>
      <c r="BK234" s="223">
        <f>ROUND(I234*H234,2)</f>
        <v>0</v>
      </c>
      <c r="BL234" s="15" t="s">
        <v>145</v>
      </c>
      <c r="BM234" s="222" t="s">
        <v>532</v>
      </c>
    </row>
    <row r="235" s="2" customFormat="1" ht="24.15" customHeight="1">
      <c r="A235" s="36"/>
      <c r="B235" s="37"/>
      <c r="C235" s="210" t="s">
        <v>533</v>
      </c>
      <c r="D235" s="210" t="s">
        <v>116</v>
      </c>
      <c r="E235" s="211" t="s">
        <v>534</v>
      </c>
      <c r="F235" s="212" t="s">
        <v>535</v>
      </c>
      <c r="G235" s="213" t="s">
        <v>536</v>
      </c>
      <c r="H235" s="214">
        <v>0.11</v>
      </c>
      <c r="I235" s="215"/>
      <c r="J235" s="216">
        <f>ROUND(I235*H235,2)</f>
        <v>0</v>
      </c>
      <c r="K235" s="217"/>
      <c r="L235" s="42"/>
      <c r="M235" s="218" t="s">
        <v>1</v>
      </c>
      <c r="N235" s="219" t="s">
        <v>38</v>
      </c>
      <c r="O235" s="89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2" t="s">
        <v>145</v>
      </c>
      <c r="AT235" s="222" t="s">
        <v>116</v>
      </c>
      <c r="AU235" s="222" t="s">
        <v>80</v>
      </c>
      <c r="AY235" s="15" t="s">
        <v>114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5" t="s">
        <v>78</v>
      </c>
      <c r="BK235" s="223">
        <f>ROUND(I235*H235,2)</f>
        <v>0</v>
      </c>
      <c r="BL235" s="15" t="s">
        <v>145</v>
      </c>
      <c r="BM235" s="222" t="s">
        <v>537</v>
      </c>
    </row>
    <row r="236" s="2" customFormat="1" ht="16.5" customHeight="1">
      <c r="A236" s="36"/>
      <c r="B236" s="37"/>
      <c r="C236" s="224" t="s">
        <v>538</v>
      </c>
      <c r="D236" s="224" t="s">
        <v>127</v>
      </c>
      <c r="E236" s="225" t="s">
        <v>539</v>
      </c>
      <c r="F236" s="226" t="s">
        <v>540</v>
      </c>
      <c r="G236" s="227" t="s">
        <v>124</v>
      </c>
      <c r="H236" s="228">
        <v>4</v>
      </c>
      <c r="I236" s="229"/>
      <c r="J236" s="230">
        <f>ROUND(I236*H236,2)</f>
        <v>0</v>
      </c>
      <c r="K236" s="231"/>
      <c r="L236" s="232"/>
      <c r="M236" s="233" t="s">
        <v>1</v>
      </c>
      <c r="N236" s="234" t="s">
        <v>38</v>
      </c>
      <c r="O236" s="89"/>
      <c r="P236" s="220">
        <f>O236*H236</f>
        <v>0</v>
      </c>
      <c r="Q236" s="220">
        <v>0.0050000000000000001</v>
      </c>
      <c r="R236" s="220">
        <f>Q236*H236</f>
        <v>0.02</v>
      </c>
      <c r="S236" s="220">
        <v>0</v>
      </c>
      <c r="T236" s="22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2" t="s">
        <v>144</v>
      </c>
      <c r="AT236" s="222" t="s">
        <v>127</v>
      </c>
      <c r="AU236" s="222" t="s">
        <v>80</v>
      </c>
      <c r="AY236" s="15" t="s">
        <v>114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5" t="s">
        <v>78</v>
      </c>
      <c r="BK236" s="223">
        <f>ROUND(I236*H236,2)</f>
        <v>0</v>
      </c>
      <c r="BL236" s="15" t="s">
        <v>145</v>
      </c>
      <c r="BM236" s="222" t="s">
        <v>541</v>
      </c>
    </row>
    <row r="237" s="2" customFormat="1" ht="16.5" customHeight="1">
      <c r="A237" s="36"/>
      <c r="B237" s="37"/>
      <c r="C237" s="224" t="s">
        <v>542</v>
      </c>
      <c r="D237" s="224" t="s">
        <v>127</v>
      </c>
      <c r="E237" s="225" t="s">
        <v>543</v>
      </c>
      <c r="F237" s="226" t="s">
        <v>544</v>
      </c>
      <c r="G237" s="227" t="s">
        <v>124</v>
      </c>
      <c r="H237" s="228">
        <v>6</v>
      </c>
      <c r="I237" s="229"/>
      <c r="J237" s="230">
        <f>ROUND(I237*H237,2)</f>
        <v>0</v>
      </c>
      <c r="K237" s="231"/>
      <c r="L237" s="232"/>
      <c r="M237" s="233" t="s">
        <v>1</v>
      </c>
      <c r="N237" s="234" t="s">
        <v>38</v>
      </c>
      <c r="O237" s="89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2" t="s">
        <v>144</v>
      </c>
      <c r="AT237" s="222" t="s">
        <v>127</v>
      </c>
      <c r="AU237" s="222" t="s">
        <v>80</v>
      </c>
      <c r="AY237" s="15" t="s">
        <v>114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5" t="s">
        <v>78</v>
      </c>
      <c r="BK237" s="223">
        <f>ROUND(I237*H237,2)</f>
        <v>0</v>
      </c>
      <c r="BL237" s="15" t="s">
        <v>145</v>
      </c>
      <c r="BM237" s="222" t="s">
        <v>545</v>
      </c>
    </row>
    <row r="238" s="2" customFormat="1" ht="24.15" customHeight="1">
      <c r="A238" s="36"/>
      <c r="B238" s="37"/>
      <c r="C238" s="224" t="s">
        <v>546</v>
      </c>
      <c r="D238" s="224" t="s">
        <v>127</v>
      </c>
      <c r="E238" s="225" t="s">
        <v>547</v>
      </c>
      <c r="F238" s="226" t="s">
        <v>548</v>
      </c>
      <c r="G238" s="227" t="s">
        <v>211</v>
      </c>
      <c r="H238" s="228">
        <v>6</v>
      </c>
      <c r="I238" s="229"/>
      <c r="J238" s="230">
        <f>ROUND(I238*H238,2)</f>
        <v>0</v>
      </c>
      <c r="K238" s="231"/>
      <c r="L238" s="232"/>
      <c r="M238" s="233" t="s">
        <v>1</v>
      </c>
      <c r="N238" s="234" t="s">
        <v>38</v>
      </c>
      <c r="O238" s="89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2" t="s">
        <v>144</v>
      </c>
      <c r="AT238" s="222" t="s">
        <v>127</v>
      </c>
      <c r="AU238" s="222" t="s">
        <v>80</v>
      </c>
      <c r="AY238" s="15" t="s">
        <v>114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5" t="s">
        <v>78</v>
      </c>
      <c r="BK238" s="223">
        <f>ROUND(I238*H238,2)</f>
        <v>0</v>
      </c>
      <c r="BL238" s="15" t="s">
        <v>145</v>
      </c>
      <c r="BM238" s="222" t="s">
        <v>549</v>
      </c>
    </row>
    <row r="239" s="2" customFormat="1" ht="24.15" customHeight="1">
      <c r="A239" s="36"/>
      <c r="B239" s="37"/>
      <c r="C239" s="210" t="s">
        <v>550</v>
      </c>
      <c r="D239" s="210" t="s">
        <v>116</v>
      </c>
      <c r="E239" s="211" t="s">
        <v>551</v>
      </c>
      <c r="F239" s="212" t="s">
        <v>552</v>
      </c>
      <c r="G239" s="213" t="s">
        <v>119</v>
      </c>
      <c r="H239" s="214">
        <v>105</v>
      </c>
      <c r="I239" s="215"/>
      <c r="J239" s="216">
        <f>ROUND(I239*H239,2)</f>
        <v>0</v>
      </c>
      <c r="K239" s="217"/>
      <c r="L239" s="42"/>
      <c r="M239" s="218" t="s">
        <v>1</v>
      </c>
      <c r="N239" s="219" t="s">
        <v>38</v>
      </c>
      <c r="O239" s="89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2" t="s">
        <v>145</v>
      </c>
      <c r="AT239" s="222" t="s">
        <v>116</v>
      </c>
      <c r="AU239" s="222" t="s">
        <v>80</v>
      </c>
      <c r="AY239" s="15" t="s">
        <v>114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5" t="s">
        <v>78</v>
      </c>
      <c r="BK239" s="223">
        <f>ROUND(I239*H239,2)</f>
        <v>0</v>
      </c>
      <c r="BL239" s="15" t="s">
        <v>145</v>
      </c>
      <c r="BM239" s="222" t="s">
        <v>553</v>
      </c>
    </row>
    <row r="240" s="2" customFormat="1" ht="24.15" customHeight="1">
      <c r="A240" s="36"/>
      <c r="B240" s="37"/>
      <c r="C240" s="210" t="s">
        <v>554</v>
      </c>
      <c r="D240" s="210" t="s">
        <v>116</v>
      </c>
      <c r="E240" s="211" t="s">
        <v>555</v>
      </c>
      <c r="F240" s="212" t="s">
        <v>556</v>
      </c>
      <c r="G240" s="213" t="s">
        <v>119</v>
      </c>
      <c r="H240" s="214">
        <v>62</v>
      </c>
      <c r="I240" s="215"/>
      <c r="J240" s="216">
        <f>ROUND(I240*H240,2)</f>
        <v>0</v>
      </c>
      <c r="K240" s="217"/>
      <c r="L240" s="42"/>
      <c r="M240" s="218" t="s">
        <v>1</v>
      </c>
      <c r="N240" s="219" t="s">
        <v>38</v>
      </c>
      <c r="O240" s="89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2" t="s">
        <v>145</v>
      </c>
      <c r="AT240" s="222" t="s">
        <v>116</v>
      </c>
      <c r="AU240" s="222" t="s">
        <v>80</v>
      </c>
      <c r="AY240" s="15" t="s">
        <v>114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5" t="s">
        <v>78</v>
      </c>
      <c r="BK240" s="223">
        <f>ROUND(I240*H240,2)</f>
        <v>0</v>
      </c>
      <c r="BL240" s="15" t="s">
        <v>145</v>
      </c>
      <c r="BM240" s="222" t="s">
        <v>557</v>
      </c>
    </row>
    <row r="241" s="2" customFormat="1" ht="24.15" customHeight="1">
      <c r="A241" s="36"/>
      <c r="B241" s="37"/>
      <c r="C241" s="210" t="s">
        <v>558</v>
      </c>
      <c r="D241" s="210" t="s">
        <v>116</v>
      </c>
      <c r="E241" s="211" t="s">
        <v>559</v>
      </c>
      <c r="F241" s="212" t="s">
        <v>560</v>
      </c>
      <c r="G241" s="213" t="s">
        <v>119</v>
      </c>
      <c r="H241" s="214">
        <v>30</v>
      </c>
      <c r="I241" s="215"/>
      <c r="J241" s="216">
        <f>ROUND(I241*H241,2)</f>
        <v>0</v>
      </c>
      <c r="K241" s="217"/>
      <c r="L241" s="42"/>
      <c r="M241" s="218" t="s">
        <v>1</v>
      </c>
      <c r="N241" s="219" t="s">
        <v>38</v>
      </c>
      <c r="O241" s="89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2" t="s">
        <v>145</v>
      </c>
      <c r="AT241" s="222" t="s">
        <v>116</v>
      </c>
      <c r="AU241" s="222" t="s">
        <v>80</v>
      </c>
      <c r="AY241" s="15" t="s">
        <v>114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5" t="s">
        <v>78</v>
      </c>
      <c r="BK241" s="223">
        <f>ROUND(I241*H241,2)</f>
        <v>0</v>
      </c>
      <c r="BL241" s="15" t="s">
        <v>145</v>
      </c>
      <c r="BM241" s="222" t="s">
        <v>561</v>
      </c>
    </row>
    <row r="242" s="2" customFormat="1" ht="24.15" customHeight="1">
      <c r="A242" s="36"/>
      <c r="B242" s="37"/>
      <c r="C242" s="210" t="s">
        <v>562</v>
      </c>
      <c r="D242" s="210" t="s">
        <v>116</v>
      </c>
      <c r="E242" s="211" t="s">
        <v>563</v>
      </c>
      <c r="F242" s="212" t="s">
        <v>564</v>
      </c>
      <c r="G242" s="213" t="s">
        <v>124</v>
      </c>
      <c r="H242" s="214">
        <v>2</v>
      </c>
      <c r="I242" s="215"/>
      <c r="J242" s="216">
        <f>ROUND(I242*H242,2)</f>
        <v>0</v>
      </c>
      <c r="K242" s="217"/>
      <c r="L242" s="42"/>
      <c r="M242" s="218" t="s">
        <v>1</v>
      </c>
      <c r="N242" s="219" t="s">
        <v>38</v>
      </c>
      <c r="O242" s="89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2" t="s">
        <v>145</v>
      </c>
      <c r="AT242" s="222" t="s">
        <v>116</v>
      </c>
      <c r="AU242" s="222" t="s">
        <v>80</v>
      </c>
      <c r="AY242" s="15" t="s">
        <v>114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5" t="s">
        <v>78</v>
      </c>
      <c r="BK242" s="223">
        <f>ROUND(I242*H242,2)</f>
        <v>0</v>
      </c>
      <c r="BL242" s="15" t="s">
        <v>145</v>
      </c>
      <c r="BM242" s="222" t="s">
        <v>565</v>
      </c>
    </row>
    <row r="243" s="2" customFormat="1" ht="24.15" customHeight="1">
      <c r="A243" s="36"/>
      <c r="B243" s="37"/>
      <c r="C243" s="210" t="s">
        <v>566</v>
      </c>
      <c r="D243" s="210" t="s">
        <v>116</v>
      </c>
      <c r="E243" s="211" t="s">
        <v>567</v>
      </c>
      <c r="F243" s="212" t="s">
        <v>568</v>
      </c>
      <c r="G243" s="213" t="s">
        <v>536</v>
      </c>
      <c r="H243" s="214">
        <v>10</v>
      </c>
      <c r="I243" s="215"/>
      <c r="J243" s="216">
        <f>ROUND(I243*H243,2)</f>
        <v>0</v>
      </c>
      <c r="K243" s="217"/>
      <c r="L243" s="42"/>
      <c r="M243" s="218" t="s">
        <v>1</v>
      </c>
      <c r="N243" s="219" t="s">
        <v>38</v>
      </c>
      <c r="O243" s="89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2" t="s">
        <v>145</v>
      </c>
      <c r="AT243" s="222" t="s">
        <v>116</v>
      </c>
      <c r="AU243" s="222" t="s">
        <v>80</v>
      </c>
      <c r="AY243" s="15" t="s">
        <v>114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5" t="s">
        <v>78</v>
      </c>
      <c r="BK243" s="223">
        <f>ROUND(I243*H243,2)</f>
        <v>0</v>
      </c>
      <c r="BL243" s="15" t="s">
        <v>145</v>
      </c>
      <c r="BM243" s="222" t="s">
        <v>569</v>
      </c>
    </row>
    <row r="244" s="2" customFormat="1" ht="24.15" customHeight="1">
      <c r="A244" s="36"/>
      <c r="B244" s="37"/>
      <c r="C244" s="210" t="s">
        <v>570</v>
      </c>
      <c r="D244" s="210" t="s">
        <v>116</v>
      </c>
      <c r="E244" s="211" t="s">
        <v>571</v>
      </c>
      <c r="F244" s="212" t="s">
        <v>572</v>
      </c>
      <c r="G244" s="213" t="s">
        <v>536</v>
      </c>
      <c r="H244" s="214">
        <v>18</v>
      </c>
      <c r="I244" s="215"/>
      <c r="J244" s="216">
        <f>ROUND(I244*H244,2)</f>
        <v>0</v>
      </c>
      <c r="K244" s="217"/>
      <c r="L244" s="42"/>
      <c r="M244" s="218" t="s">
        <v>1</v>
      </c>
      <c r="N244" s="219" t="s">
        <v>38</v>
      </c>
      <c r="O244" s="89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2" t="s">
        <v>145</v>
      </c>
      <c r="AT244" s="222" t="s">
        <v>116</v>
      </c>
      <c r="AU244" s="222" t="s">
        <v>80</v>
      </c>
      <c r="AY244" s="15" t="s">
        <v>114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5" t="s">
        <v>78</v>
      </c>
      <c r="BK244" s="223">
        <f>ROUND(I244*H244,2)</f>
        <v>0</v>
      </c>
      <c r="BL244" s="15" t="s">
        <v>145</v>
      </c>
      <c r="BM244" s="222" t="s">
        <v>573</v>
      </c>
    </row>
    <row r="245" s="2" customFormat="1" ht="24.15" customHeight="1">
      <c r="A245" s="36"/>
      <c r="B245" s="37"/>
      <c r="C245" s="210" t="s">
        <v>574</v>
      </c>
      <c r="D245" s="210" t="s">
        <v>116</v>
      </c>
      <c r="E245" s="211" t="s">
        <v>575</v>
      </c>
      <c r="F245" s="212" t="s">
        <v>576</v>
      </c>
      <c r="G245" s="213" t="s">
        <v>119</v>
      </c>
      <c r="H245" s="214">
        <v>105</v>
      </c>
      <c r="I245" s="215"/>
      <c r="J245" s="216">
        <f>ROUND(I245*H245,2)</f>
        <v>0</v>
      </c>
      <c r="K245" s="217"/>
      <c r="L245" s="42"/>
      <c r="M245" s="218" t="s">
        <v>1</v>
      </c>
      <c r="N245" s="219" t="s">
        <v>38</v>
      </c>
      <c r="O245" s="89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2" t="s">
        <v>145</v>
      </c>
      <c r="AT245" s="222" t="s">
        <v>116</v>
      </c>
      <c r="AU245" s="222" t="s">
        <v>80</v>
      </c>
      <c r="AY245" s="15" t="s">
        <v>114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5" t="s">
        <v>78</v>
      </c>
      <c r="BK245" s="223">
        <f>ROUND(I245*H245,2)</f>
        <v>0</v>
      </c>
      <c r="BL245" s="15" t="s">
        <v>145</v>
      </c>
      <c r="BM245" s="222" t="s">
        <v>577</v>
      </c>
    </row>
    <row r="246" s="2" customFormat="1" ht="16.5" customHeight="1">
      <c r="A246" s="36"/>
      <c r="B246" s="37"/>
      <c r="C246" s="210" t="s">
        <v>578</v>
      </c>
      <c r="D246" s="210" t="s">
        <v>116</v>
      </c>
      <c r="E246" s="211" t="s">
        <v>579</v>
      </c>
      <c r="F246" s="212" t="s">
        <v>580</v>
      </c>
      <c r="G246" s="213" t="s">
        <v>519</v>
      </c>
      <c r="H246" s="214">
        <v>30</v>
      </c>
      <c r="I246" s="215"/>
      <c r="J246" s="216">
        <f>ROUND(I246*H246,2)</f>
        <v>0</v>
      </c>
      <c r="K246" s="217"/>
      <c r="L246" s="42"/>
      <c r="M246" s="218" t="s">
        <v>1</v>
      </c>
      <c r="N246" s="219" t="s">
        <v>38</v>
      </c>
      <c r="O246" s="89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2" t="s">
        <v>145</v>
      </c>
      <c r="AT246" s="222" t="s">
        <v>116</v>
      </c>
      <c r="AU246" s="222" t="s">
        <v>80</v>
      </c>
      <c r="AY246" s="15" t="s">
        <v>114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5" t="s">
        <v>78</v>
      </c>
      <c r="BK246" s="223">
        <f>ROUND(I246*H246,2)</f>
        <v>0</v>
      </c>
      <c r="BL246" s="15" t="s">
        <v>145</v>
      </c>
      <c r="BM246" s="222" t="s">
        <v>581</v>
      </c>
    </row>
    <row r="247" s="2" customFormat="1" ht="37.8" customHeight="1">
      <c r="A247" s="36"/>
      <c r="B247" s="37"/>
      <c r="C247" s="210" t="s">
        <v>582</v>
      </c>
      <c r="D247" s="210" t="s">
        <v>116</v>
      </c>
      <c r="E247" s="211" t="s">
        <v>583</v>
      </c>
      <c r="F247" s="212" t="s">
        <v>584</v>
      </c>
      <c r="G247" s="213" t="s">
        <v>119</v>
      </c>
      <c r="H247" s="214">
        <v>50</v>
      </c>
      <c r="I247" s="215"/>
      <c r="J247" s="216">
        <f>ROUND(I247*H247,2)</f>
        <v>0</v>
      </c>
      <c r="K247" s="217"/>
      <c r="L247" s="42"/>
      <c r="M247" s="218" t="s">
        <v>1</v>
      </c>
      <c r="N247" s="219" t="s">
        <v>38</v>
      </c>
      <c r="O247" s="89"/>
      <c r="P247" s="220">
        <f>O247*H247</f>
        <v>0</v>
      </c>
      <c r="Q247" s="220">
        <v>0.0032599999999999999</v>
      </c>
      <c r="R247" s="220">
        <f>Q247*H247</f>
        <v>0.16300000000000001</v>
      </c>
      <c r="S247" s="220">
        <v>0</v>
      </c>
      <c r="T247" s="22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2" t="s">
        <v>145</v>
      </c>
      <c r="AT247" s="222" t="s">
        <v>116</v>
      </c>
      <c r="AU247" s="222" t="s">
        <v>80</v>
      </c>
      <c r="AY247" s="15" t="s">
        <v>114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5" t="s">
        <v>78</v>
      </c>
      <c r="BK247" s="223">
        <f>ROUND(I247*H247,2)</f>
        <v>0</v>
      </c>
      <c r="BL247" s="15" t="s">
        <v>145</v>
      </c>
      <c r="BM247" s="222" t="s">
        <v>585</v>
      </c>
    </row>
    <row r="248" s="2" customFormat="1" ht="16.5" customHeight="1">
      <c r="A248" s="36"/>
      <c r="B248" s="37"/>
      <c r="C248" s="224" t="s">
        <v>586</v>
      </c>
      <c r="D248" s="224" t="s">
        <v>127</v>
      </c>
      <c r="E248" s="225" t="s">
        <v>587</v>
      </c>
      <c r="F248" s="226" t="s">
        <v>588</v>
      </c>
      <c r="G248" s="227" t="s">
        <v>124</v>
      </c>
      <c r="H248" s="228">
        <v>4</v>
      </c>
      <c r="I248" s="229"/>
      <c r="J248" s="230">
        <f>ROUND(I248*H248,2)</f>
        <v>0</v>
      </c>
      <c r="K248" s="231"/>
      <c r="L248" s="232"/>
      <c r="M248" s="233" t="s">
        <v>1</v>
      </c>
      <c r="N248" s="234" t="s">
        <v>38</v>
      </c>
      <c r="O248" s="89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2" t="s">
        <v>144</v>
      </c>
      <c r="AT248" s="222" t="s">
        <v>127</v>
      </c>
      <c r="AU248" s="222" t="s">
        <v>80</v>
      </c>
      <c r="AY248" s="15" t="s">
        <v>114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5" t="s">
        <v>78</v>
      </c>
      <c r="BK248" s="223">
        <f>ROUND(I248*H248,2)</f>
        <v>0</v>
      </c>
      <c r="BL248" s="15" t="s">
        <v>145</v>
      </c>
      <c r="BM248" s="222" t="s">
        <v>589</v>
      </c>
    </row>
    <row r="249" s="2" customFormat="1" ht="16.5" customHeight="1">
      <c r="A249" s="36"/>
      <c r="B249" s="37"/>
      <c r="C249" s="224" t="s">
        <v>590</v>
      </c>
      <c r="D249" s="224" t="s">
        <v>127</v>
      </c>
      <c r="E249" s="225" t="s">
        <v>591</v>
      </c>
      <c r="F249" s="226" t="s">
        <v>592</v>
      </c>
      <c r="G249" s="227" t="s">
        <v>124</v>
      </c>
      <c r="H249" s="228">
        <v>8</v>
      </c>
      <c r="I249" s="229"/>
      <c r="J249" s="230">
        <f>ROUND(I249*H249,2)</f>
        <v>0</v>
      </c>
      <c r="K249" s="231"/>
      <c r="L249" s="232"/>
      <c r="M249" s="233" t="s">
        <v>1</v>
      </c>
      <c r="N249" s="234" t="s">
        <v>38</v>
      </c>
      <c r="O249" s="89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2" t="s">
        <v>144</v>
      </c>
      <c r="AT249" s="222" t="s">
        <v>127</v>
      </c>
      <c r="AU249" s="222" t="s">
        <v>80</v>
      </c>
      <c r="AY249" s="15" t="s">
        <v>114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5" t="s">
        <v>78</v>
      </c>
      <c r="BK249" s="223">
        <f>ROUND(I249*H249,2)</f>
        <v>0</v>
      </c>
      <c r="BL249" s="15" t="s">
        <v>145</v>
      </c>
      <c r="BM249" s="222" t="s">
        <v>593</v>
      </c>
    </row>
    <row r="250" s="2" customFormat="1" ht="16.5" customHeight="1">
      <c r="A250" s="36"/>
      <c r="B250" s="37"/>
      <c r="C250" s="224" t="s">
        <v>594</v>
      </c>
      <c r="D250" s="224" t="s">
        <v>127</v>
      </c>
      <c r="E250" s="225" t="s">
        <v>595</v>
      </c>
      <c r="F250" s="226" t="s">
        <v>596</v>
      </c>
      <c r="G250" s="227" t="s">
        <v>124</v>
      </c>
      <c r="H250" s="228">
        <v>1</v>
      </c>
      <c r="I250" s="229"/>
      <c r="J250" s="230">
        <f>ROUND(I250*H250,2)</f>
        <v>0</v>
      </c>
      <c r="K250" s="231"/>
      <c r="L250" s="232"/>
      <c r="M250" s="233" t="s">
        <v>1</v>
      </c>
      <c r="N250" s="234" t="s">
        <v>38</v>
      </c>
      <c r="O250" s="89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2" t="s">
        <v>144</v>
      </c>
      <c r="AT250" s="222" t="s">
        <v>127</v>
      </c>
      <c r="AU250" s="222" t="s">
        <v>80</v>
      </c>
      <c r="AY250" s="15" t="s">
        <v>114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5" t="s">
        <v>78</v>
      </c>
      <c r="BK250" s="223">
        <f>ROUND(I250*H250,2)</f>
        <v>0</v>
      </c>
      <c r="BL250" s="15" t="s">
        <v>145</v>
      </c>
      <c r="BM250" s="222" t="s">
        <v>597</v>
      </c>
    </row>
    <row r="251" s="2" customFormat="1" ht="24.15" customHeight="1">
      <c r="A251" s="36"/>
      <c r="B251" s="37"/>
      <c r="C251" s="224" t="s">
        <v>598</v>
      </c>
      <c r="D251" s="224" t="s">
        <v>127</v>
      </c>
      <c r="E251" s="225" t="s">
        <v>599</v>
      </c>
      <c r="F251" s="226" t="s">
        <v>600</v>
      </c>
      <c r="G251" s="227" t="s">
        <v>124</v>
      </c>
      <c r="H251" s="228">
        <v>2</v>
      </c>
      <c r="I251" s="229"/>
      <c r="J251" s="230">
        <f>ROUND(I251*H251,2)</f>
        <v>0</v>
      </c>
      <c r="K251" s="231"/>
      <c r="L251" s="232"/>
      <c r="M251" s="233" t="s">
        <v>1</v>
      </c>
      <c r="N251" s="234" t="s">
        <v>38</v>
      </c>
      <c r="O251" s="89"/>
      <c r="P251" s="220">
        <f>O251*H251</f>
        <v>0</v>
      </c>
      <c r="Q251" s="220">
        <v>0.00025999999999999998</v>
      </c>
      <c r="R251" s="220">
        <f>Q251*H251</f>
        <v>0.00051999999999999995</v>
      </c>
      <c r="S251" s="220">
        <v>0</v>
      </c>
      <c r="T251" s="22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2" t="s">
        <v>144</v>
      </c>
      <c r="AT251" s="222" t="s">
        <v>127</v>
      </c>
      <c r="AU251" s="222" t="s">
        <v>80</v>
      </c>
      <c r="AY251" s="15" t="s">
        <v>114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5" t="s">
        <v>78</v>
      </c>
      <c r="BK251" s="223">
        <f>ROUND(I251*H251,2)</f>
        <v>0</v>
      </c>
      <c r="BL251" s="15" t="s">
        <v>145</v>
      </c>
      <c r="BM251" s="222" t="s">
        <v>601</v>
      </c>
    </row>
    <row r="252" s="2" customFormat="1" ht="24.15" customHeight="1">
      <c r="A252" s="36"/>
      <c r="B252" s="37"/>
      <c r="C252" s="224" t="s">
        <v>602</v>
      </c>
      <c r="D252" s="224" t="s">
        <v>127</v>
      </c>
      <c r="E252" s="225" t="s">
        <v>603</v>
      </c>
      <c r="F252" s="226" t="s">
        <v>604</v>
      </c>
      <c r="G252" s="227" t="s">
        <v>119</v>
      </c>
      <c r="H252" s="228">
        <v>50</v>
      </c>
      <c r="I252" s="229"/>
      <c r="J252" s="230">
        <f>ROUND(I252*H252,2)</f>
        <v>0</v>
      </c>
      <c r="K252" s="231"/>
      <c r="L252" s="232"/>
      <c r="M252" s="233" t="s">
        <v>1</v>
      </c>
      <c r="N252" s="234" t="s">
        <v>38</v>
      </c>
      <c r="O252" s="89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2" t="s">
        <v>144</v>
      </c>
      <c r="AT252" s="222" t="s">
        <v>127</v>
      </c>
      <c r="AU252" s="222" t="s">
        <v>80</v>
      </c>
      <c r="AY252" s="15" t="s">
        <v>114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5" t="s">
        <v>78</v>
      </c>
      <c r="BK252" s="223">
        <f>ROUND(I252*H252,2)</f>
        <v>0</v>
      </c>
      <c r="BL252" s="15" t="s">
        <v>145</v>
      </c>
      <c r="BM252" s="222" t="s">
        <v>605</v>
      </c>
    </row>
    <row r="253" s="2" customFormat="1" ht="16.5" customHeight="1">
      <c r="A253" s="36"/>
      <c r="B253" s="37"/>
      <c r="C253" s="224" t="s">
        <v>606</v>
      </c>
      <c r="D253" s="224" t="s">
        <v>127</v>
      </c>
      <c r="E253" s="225" t="s">
        <v>607</v>
      </c>
      <c r="F253" s="226" t="s">
        <v>608</v>
      </c>
      <c r="G253" s="227" t="s">
        <v>124</v>
      </c>
      <c r="H253" s="228">
        <v>8</v>
      </c>
      <c r="I253" s="229"/>
      <c r="J253" s="230">
        <f>ROUND(I253*H253,2)</f>
        <v>0</v>
      </c>
      <c r="K253" s="231"/>
      <c r="L253" s="232"/>
      <c r="M253" s="233" t="s">
        <v>1</v>
      </c>
      <c r="N253" s="234" t="s">
        <v>38</v>
      </c>
      <c r="O253" s="89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2" t="s">
        <v>144</v>
      </c>
      <c r="AT253" s="222" t="s">
        <v>127</v>
      </c>
      <c r="AU253" s="222" t="s">
        <v>80</v>
      </c>
      <c r="AY253" s="15" t="s">
        <v>114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5" t="s">
        <v>78</v>
      </c>
      <c r="BK253" s="223">
        <f>ROUND(I253*H253,2)</f>
        <v>0</v>
      </c>
      <c r="BL253" s="15" t="s">
        <v>145</v>
      </c>
      <c r="BM253" s="222" t="s">
        <v>609</v>
      </c>
    </row>
    <row r="254" s="2" customFormat="1" ht="24.15" customHeight="1">
      <c r="A254" s="36"/>
      <c r="B254" s="37"/>
      <c r="C254" s="224" t="s">
        <v>610</v>
      </c>
      <c r="D254" s="224" t="s">
        <v>127</v>
      </c>
      <c r="E254" s="225" t="s">
        <v>611</v>
      </c>
      <c r="F254" s="226" t="s">
        <v>612</v>
      </c>
      <c r="G254" s="227" t="s">
        <v>124</v>
      </c>
      <c r="H254" s="228">
        <v>8</v>
      </c>
      <c r="I254" s="229"/>
      <c r="J254" s="230">
        <f>ROUND(I254*H254,2)</f>
        <v>0</v>
      </c>
      <c r="K254" s="231"/>
      <c r="L254" s="232"/>
      <c r="M254" s="233" t="s">
        <v>1</v>
      </c>
      <c r="N254" s="234" t="s">
        <v>38</v>
      </c>
      <c r="O254" s="89"/>
      <c r="P254" s="220">
        <f>O254*H254</f>
        <v>0</v>
      </c>
      <c r="Q254" s="220">
        <v>0.00023000000000000001</v>
      </c>
      <c r="R254" s="220">
        <f>Q254*H254</f>
        <v>0.0018400000000000001</v>
      </c>
      <c r="S254" s="220">
        <v>0</v>
      </c>
      <c r="T254" s="22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2" t="s">
        <v>144</v>
      </c>
      <c r="AT254" s="222" t="s">
        <v>127</v>
      </c>
      <c r="AU254" s="222" t="s">
        <v>80</v>
      </c>
      <c r="AY254" s="15" t="s">
        <v>114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5" t="s">
        <v>78</v>
      </c>
      <c r="BK254" s="223">
        <f>ROUND(I254*H254,2)</f>
        <v>0</v>
      </c>
      <c r="BL254" s="15" t="s">
        <v>145</v>
      </c>
      <c r="BM254" s="222" t="s">
        <v>613</v>
      </c>
    </row>
    <row r="255" s="2" customFormat="1" ht="24.15" customHeight="1">
      <c r="A255" s="36"/>
      <c r="B255" s="37"/>
      <c r="C255" s="224" t="s">
        <v>614</v>
      </c>
      <c r="D255" s="224" t="s">
        <v>127</v>
      </c>
      <c r="E255" s="225" t="s">
        <v>615</v>
      </c>
      <c r="F255" s="226" t="s">
        <v>616</v>
      </c>
      <c r="G255" s="227" t="s">
        <v>119</v>
      </c>
      <c r="H255" s="228">
        <v>86</v>
      </c>
      <c r="I255" s="229"/>
      <c r="J255" s="230">
        <f>ROUND(I255*H255,2)</f>
        <v>0</v>
      </c>
      <c r="K255" s="231"/>
      <c r="L255" s="232"/>
      <c r="M255" s="233" t="s">
        <v>1</v>
      </c>
      <c r="N255" s="234" t="s">
        <v>38</v>
      </c>
      <c r="O255" s="89"/>
      <c r="P255" s="220">
        <f>O255*H255</f>
        <v>0</v>
      </c>
      <c r="Q255" s="220">
        <v>0.64000000000000001</v>
      </c>
      <c r="R255" s="220">
        <f>Q255*H255</f>
        <v>55.039999999999999</v>
      </c>
      <c r="S255" s="220">
        <v>0</v>
      </c>
      <c r="T255" s="22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2" t="s">
        <v>144</v>
      </c>
      <c r="AT255" s="222" t="s">
        <v>127</v>
      </c>
      <c r="AU255" s="222" t="s">
        <v>80</v>
      </c>
      <c r="AY255" s="15" t="s">
        <v>114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5" t="s">
        <v>78</v>
      </c>
      <c r="BK255" s="223">
        <f>ROUND(I255*H255,2)</f>
        <v>0</v>
      </c>
      <c r="BL255" s="15" t="s">
        <v>145</v>
      </c>
      <c r="BM255" s="222" t="s">
        <v>617</v>
      </c>
    </row>
    <row r="256" s="2" customFormat="1" ht="16.5" customHeight="1">
      <c r="A256" s="36"/>
      <c r="B256" s="37"/>
      <c r="C256" s="224" t="s">
        <v>618</v>
      </c>
      <c r="D256" s="224" t="s">
        <v>127</v>
      </c>
      <c r="E256" s="225" t="s">
        <v>619</v>
      </c>
      <c r="F256" s="226" t="s">
        <v>620</v>
      </c>
      <c r="G256" s="227" t="s">
        <v>124</v>
      </c>
      <c r="H256" s="228">
        <v>1</v>
      </c>
      <c r="I256" s="229"/>
      <c r="J256" s="230">
        <f>ROUND(I256*H256,2)</f>
        <v>0</v>
      </c>
      <c r="K256" s="231"/>
      <c r="L256" s="232"/>
      <c r="M256" s="233" t="s">
        <v>1</v>
      </c>
      <c r="N256" s="234" t="s">
        <v>38</v>
      </c>
      <c r="O256" s="89"/>
      <c r="P256" s="220">
        <f>O256*H256</f>
        <v>0</v>
      </c>
      <c r="Q256" s="220">
        <v>0.0050000000000000001</v>
      </c>
      <c r="R256" s="220">
        <f>Q256*H256</f>
        <v>0.0050000000000000001</v>
      </c>
      <c r="S256" s="220">
        <v>0</v>
      </c>
      <c r="T256" s="22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2" t="s">
        <v>144</v>
      </c>
      <c r="AT256" s="222" t="s">
        <v>127</v>
      </c>
      <c r="AU256" s="222" t="s">
        <v>80</v>
      </c>
      <c r="AY256" s="15" t="s">
        <v>114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5" t="s">
        <v>78</v>
      </c>
      <c r="BK256" s="223">
        <f>ROUND(I256*H256,2)</f>
        <v>0</v>
      </c>
      <c r="BL256" s="15" t="s">
        <v>145</v>
      </c>
      <c r="BM256" s="222" t="s">
        <v>621</v>
      </c>
    </row>
    <row r="257" s="2" customFormat="1" ht="37.8" customHeight="1">
      <c r="A257" s="36"/>
      <c r="B257" s="37"/>
      <c r="C257" s="210" t="s">
        <v>622</v>
      </c>
      <c r="D257" s="210" t="s">
        <v>116</v>
      </c>
      <c r="E257" s="211" t="s">
        <v>623</v>
      </c>
      <c r="F257" s="212" t="s">
        <v>624</v>
      </c>
      <c r="G257" s="213" t="s">
        <v>124</v>
      </c>
      <c r="H257" s="214">
        <v>8</v>
      </c>
      <c r="I257" s="215"/>
      <c r="J257" s="216">
        <f>ROUND(I257*H257,2)</f>
        <v>0</v>
      </c>
      <c r="K257" s="217"/>
      <c r="L257" s="42"/>
      <c r="M257" s="218" t="s">
        <v>1</v>
      </c>
      <c r="N257" s="219" t="s">
        <v>38</v>
      </c>
      <c r="O257" s="89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2" t="s">
        <v>145</v>
      </c>
      <c r="AT257" s="222" t="s">
        <v>116</v>
      </c>
      <c r="AU257" s="222" t="s">
        <v>80</v>
      </c>
      <c r="AY257" s="15" t="s">
        <v>114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5" t="s">
        <v>78</v>
      </c>
      <c r="BK257" s="223">
        <f>ROUND(I257*H257,2)</f>
        <v>0</v>
      </c>
      <c r="BL257" s="15" t="s">
        <v>145</v>
      </c>
      <c r="BM257" s="222" t="s">
        <v>625</v>
      </c>
    </row>
    <row r="258" s="2" customFormat="1" ht="24.15" customHeight="1">
      <c r="A258" s="36"/>
      <c r="B258" s="37"/>
      <c r="C258" s="210" t="s">
        <v>626</v>
      </c>
      <c r="D258" s="210" t="s">
        <v>116</v>
      </c>
      <c r="E258" s="211" t="s">
        <v>627</v>
      </c>
      <c r="F258" s="212" t="s">
        <v>628</v>
      </c>
      <c r="G258" s="213" t="s">
        <v>119</v>
      </c>
      <c r="H258" s="214">
        <v>92</v>
      </c>
      <c r="I258" s="215"/>
      <c r="J258" s="216">
        <f>ROUND(I258*H258,2)</f>
        <v>0</v>
      </c>
      <c r="K258" s="217"/>
      <c r="L258" s="42"/>
      <c r="M258" s="218" t="s">
        <v>1</v>
      </c>
      <c r="N258" s="219" t="s">
        <v>38</v>
      </c>
      <c r="O258" s="89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2" t="s">
        <v>145</v>
      </c>
      <c r="AT258" s="222" t="s">
        <v>116</v>
      </c>
      <c r="AU258" s="222" t="s">
        <v>80</v>
      </c>
      <c r="AY258" s="15" t="s">
        <v>114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5" t="s">
        <v>78</v>
      </c>
      <c r="BK258" s="223">
        <f>ROUND(I258*H258,2)</f>
        <v>0</v>
      </c>
      <c r="BL258" s="15" t="s">
        <v>145</v>
      </c>
      <c r="BM258" s="222" t="s">
        <v>629</v>
      </c>
    </row>
    <row r="259" s="2" customFormat="1" ht="33" customHeight="1">
      <c r="A259" s="36"/>
      <c r="B259" s="37"/>
      <c r="C259" s="210" t="s">
        <v>630</v>
      </c>
      <c r="D259" s="210" t="s">
        <v>116</v>
      </c>
      <c r="E259" s="211" t="s">
        <v>631</v>
      </c>
      <c r="F259" s="212" t="s">
        <v>632</v>
      </c>
      <c r="G259" s="213" t="s">
        <v>519</v>
      </c>
      <c r="H259" s="214">
        <v>50</v>
      </c>
      <c r="I259" s="215"/>
      <c r="J259" s="216">
        <f>ROUND(I259*H259,2)</f>
        <v>0</v>
      </c>
      <c r="K259" s="217"/>
      <c r="L259" s="42"/>
      <c r="M259" s="218" t="s">
        <v>1</v>
      </c>
      <c r="N259" s="219" t="s">
        <v>38</v>
      </c>
      <c r="O259" s="89"/>
      <c r="P259" s="220">
        <f>O259*H259</f>
        <v>0</v>
      </c>
      <c r="Q259" s="220">
        <v>0.16700000000000001</v>
      </c>
      <c r="R259" s="220">
        <f>Q259*H259</f>
        <v>8.3499999999999996</v>
      </c>
      <c r="S259" s="220">
        <v>0</v>
      </c>
      <c r="T259" s="22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2" t="s">
        <v>145</v>
      </c>
      <c r="AT259" s="222" t="s">
        <v>116</v>
      </c>
      <c r="AU259" s="222" t="s">
        <v>80</v>
      </c>
      <c r="AY259" s="15" t="s">
        <v>114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5" t="s">
        <v>78</v>
      </c>
      <c r="BK259" s="223">
        <f>ROUND(I259*H259,2)</f>
        <v>0</v>
      </c>
      <c r="BL259" s="15" t="s">
        <v>145</v>
      </c>
      <c r="BM259" s="222" t="s">
        <v>633</v>
      </c>
    </row>
    <row r="260" s="2" customFormat="1" ht="37.8" customHeight="1">
      <c r="A260" s="36"/>
      <c r="B260" s="37"/>
      <c r="C260" s="210" t="s">
        <v>634</v>
      </c>
      <c r="D260" s="210" t="s">
        <v>116</v>
      </c>
      <c r="E260" s="211" t="s">
        <v>635</v>
      </c>
      <c r="F260" s="212" t="s">
        <v>636</v>
      </c>
      <c r="G260" s="213" t="s">
        <v>519</v>
      </c>
      <c r="H260" s="214">
        <v>75</v>
      </c>
      <c r="I260" s="215"/>
      <c r="J260" s="216">
        <f>ROUND(I260*H260,2)</f>
        <v>0</v>
      </c>
      <c r="K260" s="217"/>
      <c r="L260" s="42"/>
      <c r="M260" s="218" t="s">
        <v>1</v>
      </c>
      <c r="N260" s="219" t="s">
        <v>38</v>
      </c>
      <c r="O260" s="89"/>
      <c r="P260" s="220">
        <f>O260*H260</f>
        <v>0</v>
      </c>
      <c r="Q260" s="220">
        <v>0.084250000000000005</v>
      </c>
      <c r="R260" s="220">
        <f>Q260*H260</f>
        <v>6.3187500000000005</v>
      </c>
      <c r="S260" s="220">
        <v>0</v>
      </c>
      <c r="T260" s="22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2" t="s">
        <v>145</v>
      </c>
      <c r="AT260" s="222" t="s">
        <v>116</v>
      </c>
      <c r="AU260" s="222" t="s">
        <v>80</v>
      </c>
      <c r="AY260" s="15" t="s">
        <v>114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5" t="s">
        <v>78</v>
      </c>
      <c r="BK260" s="223">
        <f>ROUND(I260*H260,2)</f>
        <v>0</v>
      </c>
      <c r="BL260" s="15" t="s">
        <v>145</v>
      </c>
      <c r="BM260" s="222" t="s">
        <v>637</v>
      </c>
    </row>
    <row r="261" s="2" customFormat="1" ht="16.5" customHeight="1">
      <c r="A261" s="36"/>
      <c r="B261" s="37"/>
      <c r="C261" s="224" t="s">
        <v>638</v>
      </c>
      <c r="D261" s="224" t="s">
        <v>127</v>
      </c>
      <c r="E261" s="225" t="s">
        <v>639</v>
      </c>
      <c r="F261" s="226" t="s">
        <v>640</v>
      </c>
      <c r="G261" s="227" t="s">
        <v>119</v>
      </c>
      <c r="H261" s="228">
        <v>2.04</v>
      </c>
      <c r="I261" s="229"/>
      <c r="J261" s="230">
        <f>ROUND(I261*H261,2)</f>
        <v>0</v>
      </c>
      <c r="K261" s="231"/>
      <c r="L261" s="232"/>
      <c r="M261" s="233" t="s">
        <v>1</v>
      </c>
      <c r="N261" s="234" t="s">
        <v>38</v>
      </c>
      <c r="O261" s="89"/>
      <c r="P261" s="220">
        <f>O261*H261</f>
        <v>0</v>
      </c>
      <c r="Q261" s="220">
        <v>0.20000000000000001</v>
      </c>
      <c r="R261" s="220">
        <f>Q261*H261</f>
        <v>0.40800000000000003</v>
      </c>
      <c r="S261" s="220">
        <v>0</v>
      </c>
      <c r="T261" s="22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2" t="s">
        <v>144</v>
      </c>
      <c r="AT261" s="222" t="s">
        <v>127</v>
      </c>
      <c r="AU261" s="222" t="s">
        <v>80</v>
      </c>
      <c r="AY261" s="15" t="s">
        <v>114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5" t="s">
        <v>78</v>
      </c>
      <c r="BK261" s="223">
        <f>ROUND(I261*H261,2)</f>
        <v>0</v>
      </c>
      <c r="BL261" s="15" t="s">
        <v>145</v>
      </c>
      <c r="BM261" s="222" t="s">
        <v>641</v>
      </c>
    </row>
    <row r="262" s="13" customFormat="1">
      <c r="A262" s="13"/>
      <c r="B262" s="235"/>
      <c r="C262" s="236"/>
      <c r="D262" s="237" t="s">
        <v>384</v>
      </c>
      <c r="E262" s="238" t="s">
        <v>1</v>
      </c>
      <c r="F262" s="239" t="s">
        <v>642</v>
      </c>
      <c r="G262" s="236"/>
      <c r="H262" s="240">
        <v>2.04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384</v>
      </c>
      <c r="AU262" s="246" t="s">
        <v>80</v>
      </c>
      <c r="AV262" s="13" t="s">
        <v>80</v>
      </c>
      <c r="AW262" s="13" t="s">
        <v>30</v>
      </c>
      <c r="AX262" s="13" t="s">
        <v>78</v>
      </c>
      <c r="AY262" s="246" t="s">
        <v>114</v>
      </c>
    </row>
    <row r="263" s="2" customFormat="1" ht="24.15" customHeight="1">
      <c r="A263" s="36"/>
      <c r="B263" s="37"/>
      <c r="C263" s="210" t="s">
        <v>643</v>
      </c>
      <c r="D263" s="210" t="s">
        <v>116</v>
      </c>
      <c r="E263" s="211" t="s">
        <v>644</v>
      </c>
      <c r="F263" s="212" t="s">
        <v>645</v>
      </c>
      <c r="G263" s="213" t="s">
        <v>119</v>
      </c>
      <c r="H263" s="214">
        <v>4</v>
      </c>
      <c r="I263" s="215"/>
      <c r="J263" s="216">
        <f>ROUND(I263*H263,2)</f>
        <v>0</v>
      </c>
      <c r="K263" s="217"/>
      <c r="L263" s="42"/>
      <c r="M263" s="218" t="s">
        <v>1</v>
      </c>
      <c r="N263" s="219" t="s">
        <v>38</v>
      </c>
      <c r="O263" s="89"/>
      <c r="P263" s="220">
        <f>O263*H263</f>
        <v>0</v>
      </c>
      <c r="Q263" s="220">
        <v>0.13944999999999999</v>
      </c>
      <c r="R263" s="220">
        <f>Q263*H263</f>
        <v>0.55779999999999996</v>
      </c>
      <c r="S263" s="220">
        <v>0</v>
      </c>
      <c r="T263" s="22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2" t="s">
        <v>145</v>
      </c>
      <c r="AT263" s="222" t="s">
        <v>116</v>
      </c>
      <c r="AU263" s="222" t="s">
        <v>80</v>
      </c>
      <c r="AY263" s="15" t="s">
        <v>114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5" t="s">
        <v>78</v>
      </c>
      <c r="BK263" s="223">
        <f>ROUND(I263*H263,2)</f>
        <v>0</v>
      </c>
      <c r="BL263" s="15" t="s">
        <v>145</v>
      </c>
      <c r="BM263" s="222" t="s">
        <v>646</v>
      </c>
    </row>
    <row r="264" s="2" customFormat="1" ht="24.15" customHeight="1">
      <c r="A264" s="36"/>
      <c r="B264" s="37"/>
      <c r="C264" s="210" t="s">
        <v>647</v>
      </c>
      <c r="D264" s="210" t="s">
        <v>116</v>
      </c>
      <c r="E264" s="211" t="s">
        <v>648</v>
      </c>
      <c r="F264" s="212" t="s">
        <v>649</v>
      </c>
      <c r="G264" s="213" t="s">
        <v>519</v>
      </c>
      <c r="H264" s="214">
        <v>50</v>
      </c>
      <c r="I264" s="215"/>
      <c r="J264" s="216">
        <f>ROUND(I264*H264,2)</f>
        <v>0</v>
      </c>
      <c r="K264" s="217"/>
      <c r="L264" s="42"/>
      <c r="M264" s="218" t="s">
        <v>1</v>
      </c>
      <c r="N264" s="219" t="s">
        <v>38</v>
      </c>
      <c r="O264" s="89"/>
      <c r="P264" s="220">
        <f>O264*H264</f>
        <v>0</v>
      </c>
      <c r="Q264" s="220">
        <v>0</v>
      </c>
      <c r="R264" s="220">
        <f>Q264*H264</f>
        <v>0</v>
      </c>
      <c r="S264" s="220">
        <v>0.32500000000000001</v>
      </c>
      <c r="T264" s="221">
        <f>S264*H264</f>
        <v>16.25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2" t="s">
        <v>145</v>
      </c>
      <c r="AT264" s="222" t="s">
        <v>116</v>
      </c>
      <c r="AU264" s="222" t="s">
        <v>80</v>
      </c>
      <c r="AY264" s="15" t="s">
        <v>114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5" t="s">
        <v>78</v>
      </c>
      <c r="BK264" s="223">
        <f>ROUND(I264*H264,2)</f>
        <v>0</v>
      </c>
      <c r="BL264" s="15" t="s">
        <v>145</v>
      </c>
      <c r="BM264" s="222" t="s">
        <v>650</v>
      </c>
    </row>
    <row r="265" s="2" customFormat="1" ht="24.15" customHeight="1">
      <c r="A265" s="36"/>
      <c r="B265" s="37"/>
      <c r="C265" s="210" t="s">
        <v>651</v>
      </c>
      <c r="D265" s="210" t="s">
        <v>116</v>
      </c>
      <c r="E265" s="211" t="s">
        <v>652</v>
      </c>
      <c r="F265" s="212" t="s">
        <v>653</v>
      </c>
      <c r="G265" s="213" t="s">
        <v>519</v>
      </c>
      <c r="H265" s="214">
        <v>30</v>
      </c>
      <c r="I265" s="215"/>
      <c r="J265" s="216">
        <f>ROUND(I265*H265,2)</f>
        <v>0</v>
      </c>
      <c r="K265" s="217"/>
      <c r="L265" s="42"/>
      <c r="M265" s="218" t="s">
        <v>1</v>
      </c>
      <c r="N265" s="219" t="s">
        <v>38</v>
      </c>
      <c r="O265" s="89"/>
      <c r="P265" s="220">
        <f>O265*H265</f>
        <v>0</v>
      </c>
      <c r="Q265" s="220">
        <v>0</v>
      </c>
      <c r="R265" s="220">
        <f>Q265*H265</f>
        <v>0</v>
      </c>
      <c r="S265" s="220">
        <v>0.29499999999999998</v>
      </c>
      <c r="T265" s="221">
        <f>S265*H265</f>
        <v>8.8499999999999996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2" t="s">
        <v>145</v>
      </c>
      <c r="AT265" s="222" t="s">
        <v>116</v>
      </c>
      <c r="AU265" s="222" t="s">
        <v>80</v>
      </c>
      <c r="AY265" s="15" t="s">
        <v>114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5" t="s">
        <v>78</v>
      </c>
      <c r="BK265" s="223">
        <f>ROUND(I265*H265,2)</f>
        <v>0</v>
      </c>
      <c r="BL265" s="15" t="s">
        <v>145</v>
      </c>
      <c r="BM265" s="222" t="s">
        <v>654</v>
      </c>
    </row>
    <row r="266" s="2" customFormat="1" ht="33" customHeight="1">
      <c r="A266" s="36"/>
      <c r="B266" s="37"/>
      <c r="C266" s="210" t="s">
        <v>655</v>
      </c>
      <c r="D266" s="210" t="s">
        <v>116</v>
      </c>
      <c r="E266" s="211" t="s">
        <v>656</v>
      </c>
      <c r="F266" s="212" t="s">
        <v>657</v>
      </c>
      <c r="G266" s="213" t="s">
        <v>519</v>
      </c>
      <c r="H266" s="214">
        <v>50</v>
      </c>
      <c r="I266" s="215"/>
      <c r="J266" s="216">
        <f>ROUND(I266*H266,2)</f>
        <v>0</v>
      </c>
      <c r="K266" s="217"/>
      <c r="L266" s="42"/>
      <c r="M266" s="218" t="s">
        <v>1</v>
      </c>
      <c r="N266" s="219" t="s">
        <v>38</v>
      </c>
      <c r="O266" s="89"/>
      <c r="P266" s="220">
        <f>O266*H266</f>
        <v>0</v>
      </c>
      <c r="Q266" s="220">
        <v>0</v>
      </c>
      <c r="R266" s="220">
        <f>Q266*H266</f>
        <v>0</v>
      </c>
      <c r="S266" s="220">
        <v>0.255</v>
      </c>
      <c r="T266" s="221">
        <f>S266*H266</f>
        <v>12.75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2" t="s">
        <v>145</v>
      </c>
      <c r="AT266" s="222" t="s">
        <v>116</v>
      </c>
      <c r="AU266" s="222" t="s">
        <v>80</v>
      </c>
      <c r="AY266" s="15" t="s">
        <v>114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5" t="s">
        <v>78</v>
      </c>
      <c r="BK266" s="223">
        <f>ROUND(I266*H266,2)</f>
        <v>0</v>
      </c>
      <c r="BL266" s="15" t="s">
        <v>145</v>
      </c>
      <c r="BM266" s="222" t="s">
        <v>658</v>
      </c>
    </row>
    <row r="267" s="2" customFormat="1" ht="24.15" customHeight="1">
      <c r="A267" s="36"/>
      <c r="B267" s="37"/>
      <c r="C267" s="210" t="s">
        <v>659</v>
      </c>
      <c r="D267" s="210" t="s">
        <v>116</v>
      </c>
      <c r="E267" s="211" t="s">
        <v>660</v>
      </c>
      <c r="F267" s="212" t="s">
        <v>661</v>
      </c>
      <c r="G267" s="213" t="s">
        <v>519</v>
      </c>
      <c r="H267" s="214">
        <v>75</v>
      </c>
      <c r="I267" s="215"/>
      <c r="J267" s="216">
        <f>ROUND(I267*H267,2)</f>
        <v>0</v>
      </c>
      <c r="K267" s="217"/>
      <c r="L267" s="42"/>
      <c r="M267" s="218" t="s">
        <v>1</v>
      </c>
      <c r="N267" s="219" t="s">
        <v>38</v>
      </c>
      <c r="O267" s="89"/>
      <c r="P267" s="220">
        <f>O267*H267</f>
        <v>0</v>
      </c>
      <c r="Q267" s="220">
        <v>0</v>
      </c>
      <c r="R267" s="220">
        <f>Q267*H267</f>
        <v>0</v>
      </c>
      <c r="S267" s="220">
        <v>0.29499999999999998</v>
      </c>
      <c r="T267" s="221">
        <f>S267*H267</f>
        <v>22.125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2" t="s">
        <v>145</v>
      </c>
      <c r="AT267" s="222" t="s">
        <v>116</v>
      </c>
      <c r="AU267" s="222" t="s">
        <v>80</v>
      </c>
      <c r="AY267" s="15" t="s">
        <v>114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5" t="s">
        <v>78</v>
      </c>
      <c r="BK267" s="223">
        <f>ROUND(I267*H267,2)</f>
        <v>0</v>
      </c>
      <c r="BL267" s="15" t="s">
        <v>145</v>
      </c>
      <c r="BM267" s="222" t="s">
        <v>662</v>
      </c>
    </row>
    <row r="268" s="2" customFormat="1" ht="24.15" customHeight="1">
      <c r="A268" s="36"/>
      <c r="B268" s="37"/>
      <c r="C268" s="210" t="s">
        <v>663</v>
      </c>
      <c r="D268" s="210" t="s">
        <v>116</v>
      </c>
      <c r="E268" s="211" t="s">
        <v>664</v>
      </c>
      <c r="F268" s="212" t="s">
        <v>665</v>
      </c>
      <c r="G268" s="213" t="s">
        <v>666</v>
      </c>
      <c r="H268" s="214">
        <v>11</v>
      </c>
      <c r="I268" s="215"/>
      <c r="J268" s="216">
        <f>ROUND(I268*H268,2)</f>
        <v>0</v>
      </c>
      <c r="K268" s="217"/>
      <c r="L268" s="42"/>
      <c r="M268" s="218" t="s">
        <v>1</v>
      </c>
      <c r="N268" s="219" t="s">
        <v>38</v>
      </c>
      <c r="O268" s="89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2" t="s">
        <v>145</v>
      </c>
      <c r="AT268" s="222" t="s">
        <v>116</v>
      </c>
      <c r="AU268" s="222" t="s">
        <v>80</v>
      </c>
      <c r="AY268" s="15" t="s">
        <v>114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5" t="s">
        <v>78</v>
      </c>
      <c r="BK268" s="223">
        <f>ROUND(I268*H268,2)</f>
        <v>0</v>
      </c>
      <c r="BL268" s="15" t="s">
        <v>145</v>
      </c>
      <c r="BM268" s="222" t="s">
        <v>667</v>
      </c>
    </row>
    <row r="269" s="2" customFormat="1" ht="16.5" customHeight="1">
      <c r="A269" s="36"/>
      <c r="B269" s="37"/>
      <c r="C269" s="210" t="s">
        <v>668</v>
      </c>
      <c r="D269" s="210" t="s">
        <v>116</v>
      </c>
      <c r="E269" s="211" t="s">
        <v>669</v>
      </c>
      <c r="F269" s="212" t="s">
        <v>670</v>
      </c>
      <c r="G269" s="213" t="s">
        <v>666</v>
      </c>
      <c r="H269" s="214">
        <v>15</v>
      </c>
      <c r="I269" s="215"/>
      <c r="J269" s="216">
        <f>ROUND(I269*H269,2)</f>
        <v>0</v>
      </c>
      <c r="K269" s="217"/>
      <c r="L269" s="42"/>
      <c r="M269" s="218" t="s">
        <v>1</v>
      </c>
      <c r="N269" s="219" t="s">
        <v>38</v>
      </c>
      <c r="O269" s="89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2" t="s">
        <v>145</v>
      </c>
      <c r="AT269" s="222" t="s">
        <v>116</v>
      </c>
      <c r="AU269" s="222" t="s">
        <v>80</v>
      </c>
      <c r="AY269" s="15" t="s">
        <v>114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5" t="s">
        <v>78</v>
      </c>
      <c r="BK269" s="223">
        <f>ROUND(I269*H269,2)</f>
        <v>0</v>
      </c>
      <c r="BL269" s="15" t="s">
        <v>145</v>
      </c>
      <c r="BM269" s="222" t="s">
        <v>671</v>
      </c>
    </row>
    <row r="270" s="2" customFormat="1" ht="16.5" customHeight="1">
      <c r="A270" s="36"/>
      <c r="B270" s="37"/>
      <c r="C270" s="210" t="s">
        <v>672</v>
      </c>
      <c r="D270" s="210" t="s">
        <v>116</v>
      </c>
      <c r="E270" s="211" t="s">
        <v>673</v>
      </c>
      <c r="F270" s="212" t="s">
        <v>674</v>
      </c>
      <c r="G270" s="213" t="s">
        <v>666</v>
      </c>
      <c r="H270" s="214">
        <v>15</v>
      </c>
      <c r="I270" s="215"/>
      <c r="J270" s="216">
        <f>ROUND(I270*H270,2)</f>
        <v>0</v>
      </c>
      <c r="K270" s="217"/>
      <c r="L270" s="42"/>
      <c r="M270" s="218" t="s">
        <v>1</v>
      </c>
      <c r="N270" s="219" t="s">
        <v>38</v>
      </c>
      <c r="O270" s="89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2" t="s">
        <v>145</v>
      </c>
      <c r="AT270" s="222" t="s">
        <v>116</v>
      </c>
      <c r="AU270" s="222" t="s">
        <v>80</v>
      </c>
      <c r="AY270" s="15" t="s">
        <v>114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5" t="s">
        <v>78</v>
      </c>
      <c r="BK270" s="223">
        <f>ROUND(I270*H270,2)</f>
        <v>0</v>
      </c>
      <c r="BL270" s="15" t="s">
        <v>145</v>
      </c>
      <c r="BM270" s="222" t="s">
        <v>675</v>
      </c>
    </row>
    <row r="271" s="2" customFormat="1" ht="24.15" customHeight="1">
      <c r="A271" s="36"/>
      <c r="B271" s="37"/>
      <c r="C271" s="210" t="s">
        <v>676</v>
      </c>
      <c r="D271" s="210" t="s">
        <v>116</v>
      </c>
      <c r="E271" s="211" t="s">
        <v>677</v>
      </c>
      <c r="F271" s="212" t="s">
        <v>678</v>
      </c>
      <c r="G271" s="213" t="s">
        <v>666</v>
      </c>
      <c r="H271" s="214">
        <v>165</v>
      </c>
      <c r="I271" s="215"/>
      <c r="J271" s="216">
        <f>ROUND(I271*H271,2)</f>
        <v>0</v>
      </c>
      <c r="K271" s="217"/>
      <c r="L271" s="42"/>
      <c r="M271" s="218" t="s">
        <v>1</v>
      </c>
      <c r="N271" s="219" t="s">
        <v>38</v>
      </c>
      <c r="O271" s="89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2" t="s">
        <v>145</v>
      </c>
      <c r="AT271" s="222" t="s">
        <v>116</v>
      </c>
      <c r="AU271" s="222" t="s">
        <v>80</v>
      </c>
      <c r="AY271" s="15" t="s">
        <v>114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5" t="s">
        <v>78</v>
      </c>
      <c r="BK271" s="223">
        <f>ROUND(I271*H271,2)</f>
        <v>0</v>
      </c>
      <c r="BL271" s="15" t="s">
        <v>145</v>
      </c>
      <c r="BM271" s="222" t="s">
        <v>679</v>
      </c>
    </row>
    <row r="272" s="2" customFormat="1" ht="16.5" customHeight="1">
      <c r="A272" s="36"/>
      <c r="B272" s="37"/>
      <c r="C272" s="210" t="s">
        <v>680</v>
      </c>
      <c r="D272" s="210" t="s">
        <v>116</v>
      </c>
      <c r="E272" s="211" t="s">
        <v>681</v>
      </c>
      <c r="F272" s="212" t="s">
        <v>682</v>
      </c>
      <c r="G272" s="213" t="s">
        <v>124</v>
      </c>
      <c r="H272" s="214">
        <v>18</v>
      </c>
      <c r="I272" s="215"/>
      <c r="J272" s="216">
        <f>ROUND(I272*H272,2)</f>
        <v>0</v>
      </c>
      <c r="K272" s="217"/>
      <c r="L272" s="42"/>
      <c r="M272" s="218" t="s">
        <v>1</v>
      </c>
      <c r="N272" s="219" t="s">
        <v>38</v>
      </c>
      <c r="O272" s="89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2" t="s">
        <v>145</v>
      </c>
      <c r="AT272" s="222" t="s">
        <v>116</v>
      </c>
      <c r="AU272" s="222" t="s">
        <v>80</v>
      </c>
      <c r="AY272" s="15" t="s">
        <v>114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5" t="s">
        <v>78</v>
      </c>
      <c r="BK272" s="223">
        <f>ROUND(I272*H272,2)</f>
        <v>0</v>
      </c>
      <c r="BL272" s="15" t="s">
        <v>145</v>
      </c>
      <c r="BM272" s="222" t="s">
        <v>683</v>
      </c>
    </row>
    <row r="273" s="2" customFormat="1" ht="16.5" customHeight="1">
      <c r="A273" s="36"/>
      <c r="B273" s="37"/>
      <c r="C273" s="210" t="s">
        <v>684</v>
      </c>
      <c r="D273" s="210" t="s">
        <v>116</v>
      </c>
      <c r="E273" s="211" t="s">
        <v>685</v>
      </c>
      <c r="F273" s="212" t="s">
        <v>686</v>
      </c>
      <c r="G273" s="213" t="s">
        <v>124</v>
      </c>
      <c r="H273" s="214">
        <v>1</v>
      </c>
      <c r="I273" s="215"/>
      <c r="J273" s="216">
        <f>ROUND(I273*H273,2)</f>
        <v>0</v>
      </c>
      <c r="K273" s="217"/>
      <c r="L273" s="42"/>
      <c r="M273" s="218" t="s">
        <v>1</v>
      </c>
      <c r="N273" s="219" t="s">
        <v>38</v>
      </c>
      <c r="O273" s="89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2" t="s">
        <v>139</v>
      </c>
      <c r="AT273" s="222" t="s">
        <v>116</v>
      </c>
      <c r="AU273" s="222" t="s">
        <v>80</v>
      </c>
      <c r="AY273" s="15" t="s">
        <v>114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5" t="s">
        <v>78</v>
      </c>
      <c r="BK273" s="223">
        <f>ROUND(I273*H273,2)</f>
        <v>0</v>
      </c>
      <c r="BL273" s="15" t="s">
        <v>139</v>
      </c>
      <c r="BM273" s="222" t="s">
        <v>687</v>
      </c>
    </row>
    <row r="274" s="2" customFormat="1" ht="16.5" customHeight="1">
      <c r="A274" s="36"/>
      <c r="B274" s="37"/>
      <c r="C274" s="210" t="s">
        <v>688</v>
      </c>
      <c r="D274" s="210" t="s">
        <v>116</v>
      </c>
      <c r="E274" s="211" t="s">
        <v>689</v>
      </c>
      <c r="F274" s="212" t="s">
        <v>690</v>
      </c>
      <c r="G274" s="213" t="s">
        <v>124</v>
      </c>
      <c r="H274" s="214">
        <v>2</v>
      </c>
      <c r="I274" s="215"/>
      <c r="J274" s="216">
        <f>ROUND(I274*H274,2)</f>
        <v>0</v>
      </c>
      <c r="K274" s="217"/>
      <c r="L274" s="42"/>
      <c r="M274" s="218" t="s">
        <v>1</v>
      </c>
      <c r="N274" s="219" t="s">
        <v>38</v>
      </c>
      <c r="O274" s="89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2" t="s">
        <v>145</v>
      </c>
      <c r="AT274" s="222" t="s">
        <v>116</v>
      </c>
      <c r="AU274" s="222" t="s">
        <v>80</v>
      </c>
      <c r="AY274" s="15" t="s">
        <v>114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5" t="s">
        <v>78</v>
      </c>
      <c r="BK274" s="223">
        <f>ROUND(I274*H274,2)</f>
        <v>0</v>
      </c>
      <c r="BL274" s="15" t="s">
        <v>145</v>
      </c>
      <c r="BM274" s="222" t="s">
        <v>691</v>
      </c>
    </row>
    <row r="275" s="2" customFormat="1" ht="16.5" customHeight="1">
      <c r="A275" s="36"/>
      <c r="B275" s="37"/>
      <c r="C275" s="210" t="s">
        <v>692</v>
      </c>
      <c r="D275" s="210" t="s">
        <v>116</v>
      </c>
      <c r="E275" s="211" t="s">
        <v>693</v>
      </c>
      <c r="F275" s="212" t="s">
        <v>694</v>
      </c>
      <c r="G275" s="213" t="s">
        <v>124</v>
      </c>
      <c r="H275" s="214">
        <v>1</v>
      </c>
      <c r="I275" s="215"/>
      <c r="J275" s="216">
        <f>ROUND(I275*H275,2)</f>
        <v>0</v>
      </c>
      <c r="K275" s="217"/>
      <c r="L275" s="42"/>
      <c r="M275" s="218" t="s">
        <v>1</v>
      </c>
      <c r="N275" s="219" t="s">
        <v>38</v>
      </c>
      <c r="O275" s="89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2" t="s">
        <v>145</v>
      </c>
      <c r="AT275" s="222" t="s">
        <v>116</v>
      </c>
      <c r="AU275" s="222" t="s">
        <v>80</v>
      </c>
      <c r="AY275" s="15" t="s">
        <v>114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5" t="s">
        <v>78</v>
      </c>
      <c r="BK275" s="223">
        <f>ROUND(I275*H275,2)</f>
        <v>0</v>
      </c>
      <c r="BL275" s="15" t="s">
        <v>145</v>
      </c>
      <c r="BM275" s="222" t="s">
        <v>695</v>
      </c>
    </row>
    <row r="276" s="2" customFormat="1" ht="16.5" customHeight="1">
      <c r="A276" s="36"/>
      <c r="B276" s="37"/>
      <c r="C276" s="224" t="s">
        <v>696</v>
      </c>
      <c r="D276" s="224" t="s">
        <v>127</v>
      </c>
      <c r="E276" s="225" t="s">
        <v>697</v>
      </c>
      <c r="F276" s="226" t="s">
        <v>698</v>
      </c>
      <c r="G276" s="227" t="s">
        <v>124</v>
      </c>
      <c r="H276" s="228">
        <v>1</v>
      </c>
      <c r="I276" s="229"/>
      <c r="J276" s="230">
        <f>ROUND(I276*H276,2)</f>
        <v>0</v>
      </c>
      <c r="K276" s="231"/>
      <c r="L276" s="232"/>
      <c r="M276" s="233" t="s">
        <v>1</v>
      </c>
      <c r="N276" s="234" t="s">
        <v>38</v>
      </c>
      <c r="O276" s="89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2" t="s">
        <v>144</v>
      </c>
      <c r="AT276" s="222" t="s">
        <v>127</v>
      </c>
      <c r="AU276" s="222" t="s">
        <v>80</v>
      </c>
      <c r="AY276" s="15" t="s">
        <v>114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5" t="s">
        <v>78</v>
      </c>
      <c r="BK276" s="223">
        <f>ROUND(I276*H276,2)</f>
        <v>0</v>
      </c>
      <c r="BL276" s="15" t="s">
        <v>145</v>
      </c>
      <c r="BM276" s="222" t="s">
        <v>699</v>
      </c>
    </row>
    <row r="277" s="2" customFormat="1" ht="33" customHeight="1">
      <c r="A277" s="36"/>
      <c r="B277" s="37"/>
      <c r="C277" s="224" t="s">
        <v>700</v>
      </c>
      <c r="D277" s="224" t="s">
        <v>127</v>
      </c>
      <c r="E277" s="225" t="s">
        <v>701</v>
      </c>
      <c r="F277" s="226" t="s">
        <v>702</v>
      </c>
      <c r="G277" s="227" t="s">
        <v>119</v>
      </c>
      <c r="H277" s="228">
        <v>36</v>
      </c>
      <c r="I277" s="229"/>
      <c r="J277" s="230">
        <f>ROUND(I277*H277,2)</f>
        <v>0</v>
      </c>
      <c r="K277" s="231"/>
      <c r="L277" s="232"/>
      <c r="M277" s="233" t="s">
        <v>1</v>
      </c>
      <c r="N277" s="234" t="s">
        <v>38</v>
      </c>
      <c r="O277" s="89"/>
      <c r="P277" s="220">
        <f>O277*H277</f>
        <v>0</v>
      </c>
      <c r="Q277" s="220">
        <v>0.00092000000000000003</v>
      </c>
      <c r="R277" s="220">
        <f>Q277*H277</f>
        <v>0.033120000000000004</v>
      </c>
      <c r="S277" s="220">
        <v>0</v>
      </c>
      <c r="T277" s="22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2" t="s">
        <v>144</v>
      </c>
      <c r="AT277" s="222" t="s">
        <v>127</v>
      </c>
      <c r="AU277" s="222" t="s">
        <v>80</v>
      </c>
      <c r="AY277" s="15" t="s">
        <v>114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5" t="s">
        <v>78</v>
      </c>
      <c r="BK277" s="223">
        <f>ROUND(I277*H277,2)</f>
        <v>0</v>
      </c>
      <c r="BL277" s="15" t="s">
        <v>145</v>
      </c>
      <c r="BM277" s="222" t="s">
        <v>703</v>
      </c>
    </row>
    <row r="278" s="2" customFormat="1" ht="33" customHeight="1">
      <c r="A278" s="36"/>
      <c r="B278" s="37"/>
      <c r="C278" s="210" t="s">
        <v>704</v>
      </c>
      <c r="D278" s="210" t="s">
        <v>116</v>
      </c>
      <c r="E278" s="211" t="s">
        <v>705</v>
      </c>
      <c r="F278" s="212" t="s">
        <v>706</v>
      </c>
      <c r="G278" s="213" t="s">
        <v>666</v>
      </c>
      <c r="H278" s="214">
        <v>11</v>
      </c>
      <c r="I278" s="215"/>
      <c r="J278" s="216">
        <f>ROUND(I278*H278,2)</f>
        <v>0</v>
      </c>
      <c r="K278" s="217"/>
      <c r="L278" s="42"/>
      <c r="M278" s="218" t="s">
        <v>1</v>
      </c>
      <c r="N278" s="219" t="s">
        <v>38</v>
      </c>
      <c r="O278" s="89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2" t="s">
        <v>145</v>
      </c>
      <c r="AT278" s="222" t="s">
        <v>116</v>
      </c>
      <c r="AU278" s="222" t="s">
        <v>80</v>
      </c>
      <c r="AY278" s="15" t="s">
        <v>114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5" t="s">
        <v>78</v>
      </c>
      <c r="BK278" s="223">
        <f>ROUND(I278*H278,2)</f>
        <v>0</v>
      </c>
      <c r="BL278" s="15" t="s">
        <v>145</v>
      </c>
      <c r="BM278" s="222" t="s">
        <v>707</v>
      </c>
    </row>
    <row r="279" s="2" customFormat="1" ht="16.5" customHeight="1">
      <c r="A279" s="36"/>
      <c r="B279" s="37"/>
      <c r="C279" s="224" t="s">
        <v>708</v>
      </c>
      <c r="D279" s="224" t="s">
        <v>127</v>
      </c>
      <c r="E279" s="225" t="s">
        <v>709</v>
      </c>
      <c r="F279" s="226" t="s">
        <v>710</v>
      </c>
      <c r="G279" s="227" t="s">
        <v>124</v>
      </c>
      <c r="H279" s="228">
        <v>4</v>
      </c>
      <c r="I279" s="229"/>
      <c r="J279" s="230">
        <f>ROUND(I279*H279,2)</f>
        <v>0</v>
      </c>
      <c r="K279" s="231"/>
      <c r="L279" s="232"/>
      <c r="M279" s="233" t="s">
        <v>1</v>
      </c>
      <c r="N279" s="234" t="s">
        <v>38</v>
      </c>
      <c r="O279" s="89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2" t="s">
        <v>144</v>
      </c>
      <c r="AT279" s="222" t="s">
        <v>127</v>
      </c>
      <c r="AU279" s="222" t="s">
        <v>80</v>
      </c>
      <c r="AY279" s="15" t="s">
        <v>114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5" t="s">
        <v>78</v>
      </c>
      <c r="BK279" s="223">
        <f>ROUND(I279*H279,2)</f>
        <v>0</v>
      </c>
      <c r="BL279" s="15" t="s">
        <v>145</v>
      </c>
      <c r="BM279" s="222" t="s">
        <v>711</v>
      </c>
    </row>
    <row r="280" s="2" customFormat="1" ht="16.5" customHeight="1">
      <c r="A280" s="36"/>
      <c r="B280" s="37"/>
      <c r="C280" s="224" t="s">
        <v>712</v>
      </c>
      <c r="D280" s="224" t="s">
        <v>127</v>
      </c>
      <c r="E280" s="225" t="s">
        <v>713</v>
      </c>
      <c r="F280" s="226" t="s">
        <v>714</v>
      </c>
      <c r="G280" s="227" t="s">
        <v>124</v>
      </c>
      <c r="H280" s="228">
        <v>10</v>
      </c>
      <c r="I280" s="229"/>
      <c r="J280" s="230">
        <f>ROUND(I280*H280,2)</f>
        <v>0</v>
      </c>
      <c r="K280" s="231"/>
      <c r="L280" s="232"/>
      <c r="M280" s="233" t="s">
        <v>1</v>
      </c>
      <c r="N280" s="234" t="s">
        <v>38</v>
      </c>
      <c r="O280" s="89"/>
      <c r="P280" s="220">
        <f>O280*H280</f>
        <v>0</v>
      </c>
      <c r="Q280" s="220">
        <v>0.00016000000000000001</v>
      </c>
      <c r="R280" s="220">
        <f>Q280*H280</f>
        <v>0.0016000000000000001</v>
      </c>
      <c r="S280" s="220">
        <v>0</v>
      </c>
      <c r="T280" s="22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2" t="s">
        <v>144</v>
      </c>
      <c r="AT280" s="222" t="s">
        <v>127</v>
      </c>
      <c r="AU280" s="222" t="s">
        <v>80</v>
      </c>
      <c r="AY280" s="15" t="s">
        <v>114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5" t="s">
        <v>78</v>
      </c>
      <c r="BK280" s="223">
        <f>ROUND(I280*H280,2)</f>
        <v>0</v>
      </c>
      <c r="BL280" s="15" t="s">
        <v>145</v>
      </c>
      <c r="BM280" s="222" t="s">
        <v>715</v>
      </c>
    </row>
    <row r="281" s="2" customFormat="1" ht="16.5" customHeight="1">
      <c r="A281" s="36"/>
      <c r="B281" s="37"/>
      <c r="C281" s="224" t="s">
        <v>716</v>
      </c>
      <c r="D281" s="224" t="s">
        <v>127</v>
      </c>
      <c r="E281" s="225" t="s">
        <v>717</v>
      </c>
      <c r="F281" s="226" t="s">
        <v>718</v>
      </c>
      <c r="G281" s="227" t="s">
        <v>124</v>
      </c>
      <c r="H281" s="228">
        <v>1</v>
      </c>
      <c r="I281" s="229"/>
      <c r="J281" s="230">
        <f>ROUND(I281*H281,2)</f>
        <v>0</v>
      </c>
      <c r="K281" s="231"/>
      <c r="L281" s="232"/>
      <c r="M281" s="247" t="s">
        <v>1</v>
      </c>
      <c r="N281" s="248" t="s">
        <v>38</v>
      </c>
      <c r="O281" s="249"/>
      <c r="P281" s="250">
        <f>O281*H281</f>
        <v>0</v>
      </c>
      <c r="Q281" s="250">
        <v>0</v>
      </c>
      <c r="R281" s="250">
        <f>Q281*H281</f>
        <v>0</v>
      </c>
      <c r="S281" s="250">
        <v>0</v>
      </c>
      <c r="T281" s="25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2" t="s">
        <v>144</v>
      </c>
      <c r="AT281" s="222" t="s">
        <v>127</v>
      </c>
      <c r="AU281" s="222" t="s">
        <v>80</v>
      </c>
      <c r="AY281" s="15" t="s">
        <v>114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5" t="s">
        <v>78</v>
      </c>
      <c r="BK281" s="223">
        <f>ROUND(I281*H281,2)</f>
        <v>0</v>
      </c>
      <c r="BL281" s="15" t="s">
        <v>145</v>
      </c>
      <c r="BM281" s="222" t="s">
        <v>719</v>
      </c>
    </row>
    <row r="282" s="2" customFormat="1" ht="6.96" customHeight="1">
      <c r="A282" s="36"/>
      <c r="B282" s="64"/>
      <c r="C282" s="65"/>
      <c r="D282" s="65"/>
      <c r="E282" s="65"/>
      <c r="F282" s="65"/>
      <c r="G282" s="65"/>
      <c r="H282" s="65"/>
      <c r="I282" s="65"/>
      <c r="J282" s="65"/>
      <c r="K282" s="65"/>
      <c r="L282" s="42"/>
      <c r="M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</row>
  </sheetData>
  <sheetProtection sheet="1" autoFilter="0" formatColumns="0" formatRows="0" objects="1" scenarios="1" spinCount="100000" saltValue="xs82jSV8zKrLJGKCHOBKQwvliy37NzQO24pg15WREa4vNLlHir984XW7mjZvRGfvVpJxjEfS6uPE2FgG9FwrzA==" hashValue="JehSJ0tg0IWNmgDRK0aJf6WSpV3NASBMTljjKebZDRdaNimwE3eKw+YZOdB7iKE45N4WIGKjy1W2cuFbz+29OQ==" algorithmName="SHA-512" password="CC35"/>
  <autoFilter ref="C123:K281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Haich Libor, Bc.</dc:creator>
  <cp:lastModifiedBy>Haich Libor, Bc.</cp:lastModifiedBy>
  <dcterms:created xsi:type="dcterms:W3CDTF">2023-12-18T15:57:33Z</dcterms:created>
  <dcterms:modified xsi:type="dcterms:W3CDTF">2023-12-18T15:57:36Z</dcterms:modified>
</cp:coreProperties>
</file>